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'2022-2023'!$A$5:$O$122</definedName>
  </definedNames>
  <calcPr fullCalcOnLoad="1"/>
</workbook>
</file>

<file path=xl/sharedStrings.xml><?xml version="1.0" encoding="utf-8"?>
<sst xmlns="http://schemas.openxmlformats.org/spreadsheetml/2006/main" count="1018" uniqueCount="229">
  <si>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</si>
  <si>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</si>
  <si>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</si>
  <si>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</si>
  <si>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</si>
  <si>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</si>
  <si>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</si>
  <si>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</si>
  <si>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</si>
  <si>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</si>
  <si>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</si>
  <si>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</si>
  <si>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</si>
  <si>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</si>
  <si>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</si>
  <si>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</si>
  <si>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</si>
  <si>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</si>
  <si>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</si>
  <si>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</si>
  <si>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</si>
  <si>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</si>
  <si>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</si>
  <si>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</si>
  <si>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</si>
  <si>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</si>
  <si>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</si>
  <si>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</si>
  <si>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</si>
  <si>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</si>
  <si>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</si>
  <si>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</si>
  <si>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</si>
  <si>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</si>
  <si>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</si>
  <si>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</si>
  <si>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</si>
  <si>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</si>
  <si>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</si>
  <si>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</si>
  <si>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</si>
  <si>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</si>
  <si>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</si>
  <si>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</si>
  <si>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</si>
  <si>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</si>
  <si>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</si>
  <si>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</si>
  <si>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</si>
  <si>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</si>
  <si>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</si>
  <si>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</si>
  <si>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</si>
  <si>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</si>
  <si>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</si>
  <si>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</si>
  <si>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</si>
  <si>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</si>
  <si>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</si>
  <si>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</si>
  <si>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</si>
  <si>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</si>
  <si>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</si>
  <si>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</si>
  <si>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</si>
  <si>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</si>
  <si>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</si>
  <si>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</si>
  <si>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</si>
  <si>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</si>
  <si>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</si>
  <si>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</si>
  <si>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</si>
  <si>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</si>
  <si>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</si>
  <si>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</si>
  <si>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</si>
  <si>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</si>
  <si>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</si>
  <si>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</si>
  <si>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</si>
  <si>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</si>
  <si>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</si>
  <si>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</si>
  <si>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</si>
  <si>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</si>
  <si>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</si>
  <si>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</si>
  <si>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</si>
  <si>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</si>
  <si>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</si>
  <si>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</si>
  <si>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</si>
  <si>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</si>
  <si>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</si>
  <si>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</si>
  <si>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</si>
  <si>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</si>
  <si>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</si>
  <si>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</si>
  <si>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</si>
  <si>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</si>
  <si>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</si>
  <si>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</si>
  <si>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</si>
  <si>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</si>
  <si>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</si>
  <si>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</si>
  <si>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</si>
  <si>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</si>
  <si>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</si>
  <si>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</si>
  <si>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</si>
  <si>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</si>
  <si>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</si>
  <si>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</si>
  <si>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</si>
  <si>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</si>
  <si>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</si>
  <si>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</si>
  <si>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</si>
  <si>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</si>
  <si>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</si>
  <si>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</si>
  <si>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</si>
  <si>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</si>
  <si>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</si>
  <si>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</si>
  <si>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</si>
  <si>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</si>
  <si>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</si>
  <si>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</si>
  <si>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</si>
  <si>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</si>
  <si>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</si>
  <si>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</si>
  <si>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</si>
  <si>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</si>
  <si>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</si>
  <si>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</si>
  <si>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</si>
  <si>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</si>
  <si>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</si>
  <si>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</si>
  <si>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</si>
  <si>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</si>
  <si>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</si>
  <si>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</si>
  <si>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</si>
  <si>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</si>
  <si>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</si>
  <si>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</si>
  <si>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</si>
  <si>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</si>
  <si>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</si>
  <si>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</si>
  <si>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</si>
  <si>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</si>
  <si>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</si>
  <si>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</si>
  <si>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</si>
  <si>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</si>
  <si>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</si>
  <si>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</si>
  <si>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</si>
  <si>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</si>
  <si>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</si>
  <si>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</si>
  <si>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</si>
  <si>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</si>
  <si>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</si>
  <si>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</si>
  <si>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</si>
  <si>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</si>
  <si>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</si>
  <si>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</si>
  <si>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</si>
  <si>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</si>
  <si>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</si>
  <si>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</si>
  <si>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</si>
  <si>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</si>
  <si>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</si>
  <si>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</si>
  <si>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</si>
  <si>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</si>
  <si>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</si>
  <si>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</si>
  <si>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</si>
  <si>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</si>
  <si>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</si>
  <si>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</si>
  <si>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</si>
  <si>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</si>
  <si>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</si>
  <si>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</si>
  <si>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</si>
  <si>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</si>
  <si>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</si>
  <si>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</si>
  <si>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</si>
  <si>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</si>
  <si>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</si>
  <si>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</si>
  <si>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</si>
  <si>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</si>
  <si>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</si>
  <si>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</si>
  <si>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</si>
  <si>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</si>
  <si>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</si>
  <si>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</si>
  <si>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</si>
  <si>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</si>
  <si>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</si>
  <si>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</si>
  <si>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</si>
  <si>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</si>
  <si>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</si>
  <si>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</si>
  <si>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</si>
  <si>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</si>
  <si>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</si>
  <si>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</si>
  <si>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</si>
  <si>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</si>
  <si>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</si>
  <si>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</si>
  <si>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 __.11.2022  № 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</si>
</sst>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="90" zoomScaleNormal="90" zoomScalePageLayoutView="0" workbookViewId="0" topLeftCell="A1">
      <pane xSplit="1" ySplit="5" topLeftCell="B1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5" sqref="Q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customWidth="1"/>
    <col min="11" max="11" width="17.25390625" style="6" customWidth="1"/>
    <col min="12" max="12" width="18.00390625" style="6" customWidth="1"/>
    <col min="13" max="13" width="16.25390625" style="6" customWidth="1"/>
    <col min="14" max="14" width="15.875" style="6" customWidth="1"/>
    <col min="15" max="15" width="16.875" style="6" customWidth="1"/>
    <col min="20" max="20" width="12.75390625" style="0" bestFit="1" customWidth="1"/>
  </cols>
  <sheetData>
    <row r="1" spans="7:15" ht="47.25" customHeight="1">
      <c r="G1" s="28" t="s">
        <v>228</v>
      </c>
      <c r="H1" s="28"/>
      <c r="I1" s="28"/>
      <c r="J1" s="28"/>
      <c r="K1" s="28"/>
      <c r="L1" s="28"/>
      <c r="M1" s="28"/>
      <c r="N1" s="28"/>
      <c r="O1" s="28"/>
    </row>
    <row r="3" spans="1:15" ht="20.25" customHeight="1">
      <c r="A3" s="29" t="s">
        <v>210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41.75">
      <c r="A5" s="25" t="s">
        <v>91</v>
      </c>
      <c r="B5" s="1" t="s">
        <v>105</v>
      </c>
      <c r="C5" s="1" t="s">
        <v>92</v>
      </c>
      <c r="D5" s="1" t="s">
        <v>106</v>
      </c>
      <c r="E5" s="2" t="s">
        <v>107</v>
      </c>
      <c r="F5" s="2" t="s">
        <v>108</v>
      </c>
      <c r="G5" s="2" t="s">
        <v>94</v>
      </c>
      <c r="H5" s="2" t="s">
        <v>95</v>
      </c>
      <c r="I5" s="2" t="s">
        <v>96</v>
      </c>
      <c r="J5" s="5" t="s">
        <v>191</v>
      </c>
      <c r="K5" s="5" t="s">
        <v>21</v>
      </c>
      <c r="L5" s="5" t="s">
        <v>191</v>
      </c>
      <c r="M5" s="5" t="s">
        <v>211</v>
      </c>
      <c r="N5" s="5" t="s">
        <v>21</v>
      </c>
      <c r="O5" s="5" t="s">
        <v>211</v>
      </c>
    </row>
    <row r="6" spans="1:15" ht="31.5">
      <c r="A6" s="15" t="s">
        <v>184</v>
      </c>
      <c r="B6" s="24" t="s">
        <v>82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192</v>
      </c>
      <c r="B7" s="3" t="s">
        <v>82</v>
      </c>
      <c r="C7" s="3" t="s">
        <v>101</v>
      </c>
      <c r="D7" s="3" t="s">
        <v>103</v>
      </c>
      <c r="E7" s="3" t="s">
        <v>149</v>
      </c>
      <c r="F7" s="3" t="s">
        <v>125</v>
      </c>
      <c r="G7" s="3" t="s">
        <v>126</v>
      </c>
      <c r="H7" s="3" t="s">
        <v>182</v>
      </c>
      <c r="I7" s="3" t="s">
        <v>81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183</v>
      </c>
      <c r="B8" s="24" t="s">
        <v>112</v>
      </c>
      <c r="C8" s="16"/>
      <c r="D8" s="16"/>
      <c r="E8" s="16"/>
      <c r="F8" s="16"/>
      <c r="G8" s="16"/>
      <c r="H8" s="16"/>
      <c r="I8" s="16"/>
      <c r="J8" s="17">
        <f>SUM(J9:J17)</f>
        <v>13964456.209999999</v>
      </c>
      <c r="K8" s="17">
        <f>SUM(K9:K17)</f>
        <v>0</v>
      </c>
      <c r="L8" s="17">
        <f>SUM(L9:L17)</f>
        <v>13964456.209999999</v>
      </c>
      <c r="M8" s="17">
        <f>SUM(M9:M17)</f>
        <v>13964455.95</v>
      </c>
      <c r="N8" s="17">
        <f>SUM(N9:N17)</f>
        <v>0</v>
      </c>
      <c r="O8" s="27">
        <f aca="true" t="shared" si="1" ref="O8:O65">M8+N8</f>
        <v>13964455.95</v>
      </c>
    </row>
    <row r="9" spans="1:15" ht="141.75">
      <c r="A9" s="11" t="s">
        <v>193</v>
      </c>
      <c r="B9" s="3" t="s">
        <v>112</v>
      </c>
      <c r="C9" s="3" t="s">
        <v>101</v>
      </c>
      <c r="D9" s="3" t="s">
        <v>84</v>
      </c>
      <c r="E9" s="3" t="s">
        <v>88</v>
      </c>
      <c r="F9" s="3" t="s">
        <v>104</v>
      </c>
      <c r="G9" s="3" t="s">
        <v>101</v>
      </c>
      <c r="H9" s="3" t="s">
        <v>128</v>
      </c>
      <c r="I9" s="3" t="s">
        <v>81</v>
      </c>
      <c r="J9" s="4">
        <v>1472400</v>
      </c>
      <c r="K9" s="4">
        <v>-1020000</v>
      </c>
      <c r="L9" s="4">
        <f>J9+K9</f>
        <v>452400</v>
      </c>
      <c r="M9" s="4">
        <v>1472400</v>
      </c>
      <c r="N9" s="4">
        <v>0</v>
      </c>
      <c r="O9" s="4">
        <f t="shared" si="1"/>
        <v>1472400</v>
      </c>
    </row>
    <row r="10" spans="1:15" ht="78.75">
      <c r="A10" s="11" t="s">
        <v>0</v>
      </c>
      <c r="B10" s="3" t="s">
        <v>112</v>
      </c>
      <c r="C10" s="3" t="s">
        <v>101</v>
      </c>
      <c r="D10" s="3" t="s">
        <v>84</v>
      </c>
      <c r="E10" s="3" t="s">
        <v>88</v>
      </c>
      <c r="F10" s="3" t="s">
        <v>104</v>
      </c>
      <c r="G10" s="3" t="s">
        <v>101</v>
      </c>
      <c r="H10" s="3" t="s">
        <v>128</v>
      </c>
      <c r="I10" s="3" t="s">
        <v>83</v>
      </c>
      <c r="J10" s="4">
        <v>15710.5</v>
      </c>
      <c r="K10" s="4">
        <v>0</v>
      </c>
      <c r="L10" s="4">
        <f aca="true" t="shared" si="2" ref="L10:L67">J10+K10</f>
        <v>15710.5</v>
      </c>
      <c r="M10" s="4">
        <v>15710.5</v>
      </c>
      <c r="N10" s="4">
        <v>0</v>
      </c>
      <c r="O10" s="4">
        <f t="shared" si="1"/>
        <v>15710.5</v>
      </c>
    </row>
    <row r="11" spans="1:15" ht="127.5" customHeight="1">
      <c r="A11" s="11" t="s">
        <v>1</v>
      </c>
      <c r="B11" s="3" t="s">
        <v>112</v>
      </c>
      <c r="C11" s="3" t="s">
        <v>100</v>
      </c>
      <c r="D11" s="3" t="s">
        <v>98</v>
      </c>
      <c r="E11" s="3" t="s">
        <v>89</v>
      </c>
      <c r="F11" s="3" t="s">
        <v>104</v>
      </c>
      <c r="G11" s="3" t="s">
        <v>101</v>
      </c>
      <c r="H11" s="3" t="s">
        <v>113</v>
      </c>
      <c r="I11" s="3" t="s">
        <v>83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67</v>
      </c>
      <c r="B12" s="3" t="s">
        <v>112</v>
      </c>
      <c r="C12" s="3" t="s">
        <v>100</v>
      </c>
      <c r="D12" s="3" t="s">
        <v>88</v>
      </c>
      <c r="E12" s="3" t="s">
        <v>80</v>
      </c>
      <c r="F12" s="3" t="s">
        <v>104</v>
      </c>
      <c r="G12" s="3" t="s">
        <v>100</v>
      </c>
      <c r="H12" s="3" t="s">
        <v>179</v>
      </c>
      <c r="I12" s="3" t="s">
        <v>85</v>
      </c>
      <c r="J12" s="4">
        <v>1000000</v>
      </c>
      <c r="K12" s="4">
        <v>2100000</v>
      </c>
      <c r="L12" s="4">
        <f t="shared" si="2"/>
        <v>3100000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18</v>
      </c>
      <c r="B13" s="3" t="s">
        <v>112</v>
      </c>
      <c r="C13" s="3" t="s">
        <v>100</v>
      </c>
      <c r="D13" s="3" t="s">
        <v>88</v>
      </c>
      <c r="E13" s="3" t="s">
        <v>80</v>
      </c>
      <c r="F13" s="3" t="s">
        <v>104</v>
      </c>
      <c r="G13" s="3" t="s">
        <v>100</v>
      </c>
      <c r="H13" s="3" t="s">
        <v>19</v>
      </c>
      <c r="I13" s="3" t="s">
        <v>85</v>
      </c>
      <c r="J13" s="4">
        <v>1080000</v>
      </c>
      <c r="K13" s="4">
        <v>-1080000</v>
      </c>
      <c r="L13" s="4">
        <f t="shared" si="2"/>
        <v>0</v>
      </c>
      <c r="M13" s="4">
        <v>1080000</v>
      </c>
      <c r="N13" s="4">
        <v>0</v>
      </c>
      <c r="O13" s="4">
        <f t="shared" si="1"/>
        <v>1080000</v>
      </c>
    </row>
    <row r="14" spans="1:15" ht="126" customHeight="1">
      <c r="A14" s="11" t="s">
        <v>2</v>
      </c>
      <c r="B14" s="3" t="s">
        <v>112</v>
      </c>
      <c r="C14" s="3" t="s">
        <v>100</v>
      </c>
      <c r="D14" s="3" t="s">
        <v>97</v>
      </c>
      <c r="E14" s="3" t="s">
        <v>80</v>
      </c>
      <c r="F14" s="3" t="s">
        <v>104</v>
      </c>
      <c r="G14" s="3" t="s">
        <v>101</v>
      </c>
      <c r="H14" s="3" t="s">
        <v>178</v>
      </c>
      <c r="I14" s="3" t="s">
        <v>83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>
        <v>0</v>
      </c>
      <c r="O14" s="4">
        <f t="shared" si="1"/>
        <v>1931972</v>
      </c>
    </row>
    <row r="15" spans="1:15" ht="302.25" customHeight="1">
      <c r="A15" s="11" t="s">
        <v>50</v>
      </c>
      <c r="B15" s="3" t="s">
        <v>112</v>
      </c>
      <c r="C15" s="3" t="s">
        <v>100</v>
      </c>
      <c r="D15" s="3" t="s">
        <v>97</v>
      </c>
      <c r="E15" s="3" t="s">
        <v>80</v>
      </c>
      <c r="F15" s="3" t="s">
        <v>104</v>
      </c>
      <c r="G15" s="3" t="s">
        <v>102</v>
      </c>
      <c r="H15" s="3" t="s">
        <v>114</v>
      </c>
      <c r="I15" s="3" t="s">
        <v>110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3</v>
      </c>
      <c r="B16" s="3" t="s">
        <v>112</v>
      </c>
      <c r="C16" s="3" t="s">
        <v>98</v>
      </c>
      <c r="D16" s="3" t="s">
        <v>102</v>
      </c>
      <c r="E16" s="3" t="s">
        <v>84</v>
      </c>
      <c r="F16" s="3" t="s">
        <v>104</v>
      </c>
      <c r="G16" s="3" t="s">
        <v>102</v>
      </c>
      <c r="H16" s="3" t="s">
        <v>180</v>
      </c>
      <c r="I16" s="3" t="s">
        <v>83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>
        <v>0</v>
      </c>
      <c r="O16" s="4">
        <f t="shared" si="1"/>
        <v>685171</v>
      </c>
    </row>
    <row r="17" spans="1:15" ht="98.25" customHeight="1">
      <c r="A17" s="11" t="s">
        <v>4</v>
      </c>
      <c r="B17" s="3" t="s">
        <v>112</v>
      </c>
      <c r="C17" s="3" t="s">
        <v>98</v>
      </c>
      <c r="D17" s="3" t="s">
        <v>102</v>
      </c>
      <c r="E17" s="3" t="s">
        <v>84</v>
      </c>
      <c r="F17" s="3" t="s">
        <v>104</v>
      </c>
      <c r="G17" s="3" t="s">
        <v>102</v>
      </c>
      <c r="H17" s="3" t="s">
        <v>181</v>
      </c>
      <c r="I17" s="3" t="s">
        <v>83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>
        <v>0</v>
      </c>
      <c r="O17" s="4">
        <f t="shared" si="1"/>
        <v>40000</v>
      </c>
    </row>
    <row r="18" spans="1:15" s="8" customFormat="1" ht="47.25">
      <c r="A18" s="18" t="s">
        <v>185</v>
      </c>
      <c r="B18" s="22" t="s">
        <v>118</v>
      </c>
      <c r="C18" s="20"/>
      <c r="D18" s="20"/>
      <c r="E18" s="20"/>
      <c r="F18" s="20"/>
      <c r="G18" s="20"/>
      <c r="H18" s="20"/>
      <c r="I18" s="20"/>
      <c r="J18" s="17">
        <f>SUM(J19:J52)</f>
        <v>123225527.84</v>
      </c>
      <c r="K18" s="17">
        <f>SUM(K19:K52)</f>
        <v>0</v>
      </c>
      <c r="L18" s="27">
        <f t="shared" si="2"/>
        <v>123225527.84</v>
      </c>
      <c r="M18" s="17">
        <f>SUM(M19:M52)</f>
        <v>114555962.60999998</v>
      </c>
      <c r="N18" s="17">
        <f>SUM(N19:N52)</f>
        <v>0</v>
      </c>
      <c r="O18" s="27">
        <f t="shared" si="1"/>
        <v>114555962.60999998</v>
      </c>
    </row>
    <row r="19" spans="1:15" ht="141.75">
      <c r="A19" s="11" t="s">
        <v>194</v>
      </c>
      <c r="B19" s="3" t="s">
        <v>118</v>
      </c>
      <c r="C19" s="3" t="s">
        <v>87</v>
      </c>
      <c r="D19" s="3" t="s">
        <v>101</v>
      </c>
      <c r="E19" s="3" t="s">
        <v>101</v>
      </c>
      <c r="F19" s="3" t="s">
        <v>104</v>
      </c>
      <c r="G19" s="3" t="s">
        <v>101</v>
      </c>
      <c r="H19" s="3" t="s">
        <v>119</v>
      </c>
      <c r="I19" s="3" t="s">
        <v>81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5</v>
      </c>
      <c r="B20" s="3" t="s">
        <v>118</v>
      </c>
      <c r="C20" s="3" t="s">
        <v>87</v>
      </c>
      <c r="D20" s="3" t="s">
        <v>101</v>
      </c>
      <c r="E20" s="3" t="s">
        <v>101</v>
      </c>
      <c r="F20" s="3" t="s">
        <v>104</v>
      </c>
      <c r="G20" s="3" t="s">
        <v>101</v>
      </c>
      <c r="H20" s="3" t="s">
        <v>119</v>
      </c>
      <c r="I20" s="3" t="s">
        <v>83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68</v>
      </c>
      <c r="B21" s="3" t="s">
        <v>118</v>
      </c>
      <c r="C21" s="3" t="s">
        <v>87</v>
      </c>
      <c r="D21" s="3" t="s">
        <v>101</v>
      </c>
      <c r="E21" s="3" t="s">
        <v>101</v>
      </c>
      <c r="F21" s="3" t="s">
        <v>104</v>
      </c>
      <c r="G21" s="3" t="s">
        <v>101</v>
      </c>
      <c r="H21" s="3" t="s">
        <v>119</v>
      </c>
      <c r="I21" s="3" t="s">
        <v>85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>
        <v>0</v>
      </c>
      <c r="O21" s="4">
        <f t="shared" si="1"/>
        <v>105951</v>
      </c>
    </row>
    <row r="22" spans="1:15" ht="66" customHeight="1">
      <c r="A22" s="11" t="s">
        <v>6</v>
      </c>
      <c r="B22" s="3" t="s">
        <v>118</v>
      </c>
      <c r="C22" s="3" t="s">
        <v>87</v>
      </c>
      <c r="D22" s="3" t="s">
        <v>101</v>
      </c>
      <c r="E22" s="3" t="s">
        <v>101</v>
      </c>
      <c r="F22" s="3" t="s">
        <v>104</v>
      </c>
      <c r="G22" s="3" t="s">
        <v>101</v>
      </c>
      <c r="H22" s="3" t="s">
        <v>121</v>
      </c>
      <c r="I22" s="3" t="s">
        <v>83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>
        <v>0</v>
      </c>
      <c r="O22" s="4">
        <f t="shared" si="1"/>
        <v>4886000</v>
      </c>
    </row>
    <row r="23" spans="1:20" ht="256.5" customHeight="1">
      <c r="A23" s="11" t="s">
        <v>195</v>
      </c>
      <c r="B23" s="3" t="s">
        <v>118</v>
      </c>
      <c r="C23" s="3" t="s">
        <v>87</v>
      </c>
      <c r="D23" s="3" t="s">
        <v>101</v>
      </c>
      <c r="E23" s="3" t="s">
        <v>101</v>
      </c>
      <c r="F23" s="3" t="s">
        <v>104</v>
      </c>
      <c r="G23" s="3" t="s">
        <v>101</v>
      </c>
      <c r="H23" s="3" t="s">
        <v>120</v>
      </c>
      <c r="I23" s="3" t="s">
        <v>81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6"/>
    </row>
    <row r="24" spans="1:15" ht="190.5" customHeight="1">
      <c r="A24" s="11" t="s">
        <v>7</v>
      </c>
      <c r="B24" s="3" t="s">
        <v>118</v>
      </c>
      <c r="C24" s="3" t="s">
        <v>87</v>
      </c>
      <c r="D24" s="3" t="s">
        <v>101</v>
      </c>
      <c r="E24" s="3" t="s">
        <v>101</v>
      </c>
      <c r="F24" s="3" t="s">
        <v>104</v>
      </c>
      <c r="G24" s="3" t="s">
        <v>101</v>
      </c>
      <c r="H24" s="3" t="s">
        <v>120</v>
      </c>
      <c r="I24" s="3" t="s">
        <v>83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>
        <v>0</v>
      </c>
      <c r="O24" s="4">
        <f t="shared" si="1"/>
        <v>83490</v>
      </c>
    </row>
    <row r="25" spans="1:15" ht="206.25" customHeight="1">
      <c r="A25" s="11" t="s">
        <v>16</v>
      </c>
      <c r="B25" s="3" t="s">
        <v>118</v>
      </c>
      <c r="C25" s="3" t="s">
        <v>87</v>
      </c>
      <c r="D25" s="3" t="s">
        <v>101</v>
      </c>
      <c r="E25" s="3" t="s">
        <v>101</v>
      </c>
      <c r="F25" s="3" t="s">
        <v>104</v>
      </c>
      <c r="G25" s="3" t="s">
        <v>87</v>
      </c>
      <c r="H25" s="3" t="s">
        <v>122</v>
      </c>
      <c r="I25" s="3" t="s">
        <v>83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6</v>
      </c>
      <c r="B26" s="3" t="s">
        <v>118</v>
      </c>
      <c r="C26" s="3" t="s">
        <v>87</v>
      </c>
      <c r="D26" s="3" t="s">
        <v>102</v>
      </c>
      <c r="E26" s="3" t="s">
        <v>101</v>
      </c>
      <c r="F26" s="3" t="s">
        <v>104</v>
      </c>
      <c r="G26" s="3" t="s">
        <v>102</v>
      </c>
      <c r="H26" s="3" t="s">
        <v>121</v>
      </c>
      <c r="I26" s="3" t="s">
        <v>83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>
        <v>0</v>
      </c>
      <c r="O26" s="4">
        <f t="shared" si="1"/>
        <v>3070200</v>
      </c>
    </row>
    <row r="27" spans="1:15" ht="141.75">
      <c r="A27" s="11" t="s">
        <v>196</v>
      </c>
      <c r="B27" s="3" t="s">
        <v>118</v>
      </c>
      <c r="C27" s="3" t="s">
        <v>87</v>
      </c>
      <c r="D27" s="3" t="s">
        <v>102</v>
      </c>
      <c r="E27" s="3" t="s">
        <v>101</v>
      </c>
      <c r="F27" s="3" t="s">
        <v>104</v>
      </c>
      <c r="G27" s="3" t="s">
        <v>102</v>
      </c>
      <c r="H27" s="3" t="s">
        <v>132</v>
      </c>
      <c r="I27" s="3" t="s">
        <v>81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10</v>
      </c>
      <c r="B28" s="3" t="s">
        <v>118</v>
      </c>
      <c r="C28" s="3" t="s">
        <v>87</v>
      </c>
      <c r="D28" s="3" t="s">
        <v>102</v>
      </c>
      <c r="E28" s="3" t="s">
        <v>101</v>
      </c>
      <c r="F28" s="3" t="s">
        <v>104</v>
      </c>
      <c r="G28" s="3" t="s">
        <v>102</v>
      </c>
      <c r="H28" s="3" t="s">
        <v>132</v>
      </c>
      <c r="I28" s="3" t="s">
        <v>83</v>
      </c>
      <c r="J28" s="4">
        <v>12726118.88</v>
      </c>
      <c r="K28" s="4">
        <v>0</v>
      </c>
      <c r="L28" s="4">
        <f t="shared" si="2"/>
        <v>12726118.88</v>
      </c>
      <c r="M28" s="4">
        <v>8481276.32</v>
      </c>
      <c r="N28" s="4">
        <v>0</v>
      </c>
      <c r="O28" s="4">
        <f t="shared" si="1"/>
        <v>8481276.32</v>
      </c>
    </row>
    <row r="29" spans="1:20" ht="66.75" customHeight="1">
      <c r="A29" s="11" t="s">
        <v>69</v>
      </c>
      <c r="B29" s="3" t="s">
        <v>118</v>
      </c>
      <c r="C29" s="3" t="s">
        <v>87</v>
      </c>
      <c r="D29" s="3" t="s">
        <v>102</v>
      </c>
      <c r="E29" s="3" t="s">
        <v>101</v>
      </c>
      <c r="F29" s="3" t="s">
        <v>104</v>
      </c>
      <c r="G29" s="3" t="s">
        <v>102</v>
      </c>
      <c r="H29" s="3" t="s">
        <v>132</v>
      </c>
      <c r="I29" s="3" t="s">
        <v>85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6"/>
    </row>
    <row r="30" spans="1:20" ht="283.5" customHeight="1">
      <c r="A30" s="11" t="s">
        <v>56</v>
      </c>
      <c r="B30" s="3" t="s">
        <v>118</v>
      </c>
      <c r="C30" s="3" t="s">
        <v>87</v>
      </c>
      <c r="D30" s="3" t="s">
        <v>102</v>
      </c>
      <c r="E30" s="3" t="s">
        <v>101</v>
      </c>
      <c r="F30" s="3" t="s">
        <v>104</v>
      </c>
      <c r="G30" s="3" t="s">
        <v>102</v>
      </c>
      <c r="H30" s="3" t="s">
        <v>58</v>
      </c>
      <c r="I30" s="3" t="s">
        <v>81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6"/>
    </row>
    <row r="31" spans="1:20" ht="271.5" customHeight="1">
      <c r="A31" s="11" t="s">
        <v>57</v>
      </c>
      <c r="B31" s="3" t="s">
        <v>118</v>
      </c>
      <c r="C31" s="3" t="s">
        <v>87</v>
      </c>
      <c r="D31" s="3" t="s">
        <v>102</v>
      </c>
      <c r="E31" s="3" t="s">
        <v>101</v>
      </c>
      <c r="F31" s="3" t="s">
        <v>104</v>
      </c>
      <c r="G31" s="3" t="s">
        <v>102</v>
      </c>
      <c r="H31" s="3" t="s">
        <v>58</v>
      </c>
      <c r="I31" s="3" t="s">
        <v>83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6"/>
    </row>
    <row r="32" spans="1:15" ht="160.5" customHeight="1">
      <c r="A32" s="11" t="s">
        <v>197</v>
      </c>
      <c r="B32" s="3" t="s">
        <v>118</v>
      </c>
      <c r="C32" s="3" t="s">
        <v>87</v>
      </c>
      <c r="D32" s="3" t="s">
        <v>102</v>
      </c>
      <c r="E32" s="3" t="s">
        <v>101</v>
      </c>
      <c r="F32" s="3" t="s">
        <v>104</v>
      </c>
      <c r="G32" s="3" t="s">
        <v>102</v>
      </c>
      <c r="H32" s="3" t="s">
        <v>145</v>
      </c>
      <c r="I32" s="3" t="s">
        <v>81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15</v>
      </c>
      <c r="B33" s="13" t="s">
        <v>118</v>
      </c>
      <c r="C33" s="13" t="s">
        <v>87</v>
      </c>
      <c r="D33" s="13" t="s">
        <v>102</v>
      </c>
      <c r="E33" s="13" t="s">
        <v>101</v>
      </c>
      <c r="F33" s="13" t="s">
        <v>104</v>
      </c>
      <c r="G33" s="13" t="s">
        <v>87</v>
      </c>
      <c r="H33" s="13" t="s">
        <v>147</v>
      </c>
      <c r="I33" s="13" t="s">
        <v>83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33</v>
      </c>
      <c r="B34" s="13" t="s">
        <v>118</v>
      </c>
      <c r="C34" s="13" t="s">
        <v>87</v>
      </c>
      <c r="D34" s="13" t="s">
        <v>102</v>
      </c>
      <c r="E34" s="13" t="s">
        <v>101</v>
      </c>
      <c r="F34" s="13" t="s">
        <v>104</v>
      </c>
      <c r="G34" s="13" t="s">
        <v>31</v>
      </c>
      <c r="H34" s="13" t="s">
        <v>32</v>
      </c>
      <c r="I34" s="13" t="s">
        <v>83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198</v>
      </c>
      <c r="B35" s="3" t="s">
        <v>118</v>
      </c>
      <c r="C35" s="3" t="s">
        <v>87</v>
      </c>
      <c r="D35" s="3" t="s">
        <v>103</v>
      </c>
      <c r="E35" s="3" t="s">
        <v>101</v>
      </c>
      <c r="F35" s="3" t="s">
        <v>104</v>
      </c>
      <c r="G35" s="3" t="s">
        <v>103</v>
      </c>
      <c r="H35" s="3" t="s">
        <v>139</v>
      </c>
      <c r="I35" s="3" t="s">
        <v>81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11</v>
      </c>
      <c r="B36" s="3" t="s">
        <v>118</v>
      </c>
      <c r="C36" s="3" t="s">
        <v>87</v>
      </c>
      <c r="D36" s="3" t="s">
        <v>103</v>
      </c>
      <c r="E36" s="3" t="s">
        <v>101</v>
      </c>
      <c r="F36" s="3" t="s">
        <v>104</v>
      </c>
      <c r="G36" s="3" t="s">
        <v>103</v>
      </c>
      <c r="H36" s="3" t="s">
        <v>139</v>
      </c>
      <c r="I36" s="3" t="s">
        <v>83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70</v>
      </c>
      <c r="B37" s="3" t="s">
        <v>118</v>
      </c>
      <c r="C37" s="3" t="s">
        <v>87</v>
      </c>
      <c r="D37" s="3" t="s">
        <v>103</v>
      </c>
      <c r="E37" s="3" t="s">
        <v>101</v>
      </c>
      <c r="F37" s="3" t="s">
        <v>104</v>
      </c>
      <c r="G37" s="3" t="s">
        <v>103</v>
      </c>
      <c r="H37" s="3" t="s">
        <v>139</v>
      </c>
      <c r="I37" s="3" t="s">
        <v>85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>
        <v>0</v>
      </c>
      <c r="O37" s="4">
        <f t="shared" si="1"/>
        <v>8400</v>
      </c>
    </row>
    <row r="38" spans="1:15" ht="143.25" customHeight="1">
      <c r="A38" s="11" t="s">
        <v>200</v>
      </c>
      <c r="B38" s="3" t="s">
        <v>118</v>
      </c>
      <c r="C38" s="3" t="s">
        <v>87</v>
      </c>
      <c r="D38" s="3" t="s">
        <v>103</v>
      </c>
      <c r="E38" s="3" t="s">
        <v>100</v>
      </c>
      <c r="F38" s="3" t="s">
        <v>104</v>
      </c>
      <c r="G38" s="3" t="s">
        <v>101</v>
      </c>
      <c r="H38" s="3" t="s">
        <v>158</v>
      </c>
      <c r="I38" s="3" t="s">
        <v>81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>
        <v>0</v>
      </c>
      <c r="O38" s="4">
        <f t="shared" si="1"/>
        <v>4178762</v>
      </c>
    </row>
    <row r="39" spans="1:15" ht="94.5">
      <c r="A39" s="11" t="s">
        <v>20</v>
      </c>
      <c r="B39" s="3" t="s">
        <v>118</v>
      </c>
      <c r="C39" s="3" t="s">
        <v>87</v>
      </c>
      <c r="D39" s="3" t="s">
        <v>103</v>
      </c>
      <c r="E39" s="3" t="s">
        <v>100</v>
      </c>
      <c r="F39" s="3" t="s">
        <v>104</v>
      </c>
      <c r="G39" s="3" t="s">
        <v>101</v>
      </c>
      <c r="H39" s="3" t="s">
        <v>158</v>
      </c>
      <c r="I39" s="3" t="s">
        <v>83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72</v>
      </c>
      <c r="B40" s="3" t="s">
        <v>118</v>
      </c>
      <c r="C40" s="3" t="s">
        <v>87</v>
      </c>
      <c r="D40" s="3" t="s">
        <v>103</v>
      </c>
      <c r="E40" s="3" t="s">
        <v>100</v>
      </c>
      <c r="F40" s="3" t="s">
        <v>104</v>
      </c>
      <c r="G40" s="3" t="s">
        <v>101</v>
      </c>
      <c r="H40" s="3" t="s">
        <v>158</v>
      </c>
      <c r="I40" s="3" t="s">
        <v>85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>
        <v>0</v>
      </c>
      <c r="O40" s="4">
        <f t="shared" si="1"/>
        <v>363200</v>
      </c>
    </row>
    <row r="41" spans="1:15" ht="94.5">
      <c r="A41" s="11" t="s">
        <v>12</v>
      </c>
      <c r="B41" s="3" t="s">
        <v>118</v>
      </c>
      <c r="C41" s="3" t="s">
        <v>87</v>
      </c>
      <c r="D41" s="3" t="s">
        <v>87</v>
      </c>
      <c r="E41" s="3" t="s">
        <v>101</v>
      </c>
      <c r="F41" s="3" t="s">
        <v>104</v>
      </c>
      <c r="G41" s="3" t="s">
        <v>98</v>
      </c>
      <c r="H41" s="3" t="s">
        <v>79</v>
      </c>
      <c r="I41" s="3" t="s">
        <v>83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13</v>
      </c>
      <c r="B42" s="3" t="s">
        <v>118</v>
      </c>
      <c r="C42" s="3" t="s">
        <v>87</v>
      </c>
      <c r="D42" s="3" t="s">
        <v>87</v>
      </c>
      <c r="E42" s="3" t="s">
        <v>101</v>
      </c>
      <c r="F42" s="3" t="s">
        <v>104</v>
      </c>
      <c r="G42" s="3" t="s">
        <v>98</v>
      </c>
      <c r="H42" s="3" t="s">
        <v>123</v>
      </c>
      <c r="I42" s="3" t="s">
        <v>83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14</v>
      </c>
      <c r="B43" s="3" t="s">
        <v>118</v>
      </c>
      <c r="C43" s="3" t="s">
        <v>87</v>
      </c>
      <c r="D43" s="3" t="s">
        <v>87</v>
      </c>
      <c r="E43" s="3" t="s">
        <v>101</v>
      </c>
      <c r="F43" s="3" t="s">
        <v>104</v>
      </c>
      <c r="G43" s="3" t="s">
        <v>86</v>
      </c>
      <c r="H43" s="3" t="s">
        <v>148</v>
      </c>
      <c r="I43" s="3" t="s">
        <v>83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>
        <v>0</v>
      </c>
      <c r="O43" s="4">
        <f t="shared" si="1"/>
        <v>310000</v>
      </c>
    </row>
    <row r="44" spans="1:15" ht="173.25">
      <c r="A44" s="11" t="s">
        <v>199</v>
      </c>
      <c r="B44" s="3" t="s">
        <v>118</v>
      </c>
      <c r="C44" s="3" t="s">
        <v>87</v>
      </c>
      <c r="D44" s="3" t="s">
        <v>97</v>
      </c>
      <c r="E44" s="3" t="s">
        <v>101</v>
      </c>
      <c r="F44" s="3" t="s">
        <v>104</v>
      </c>
      <c r="G44" s="3" t="s">
        <v>88</v>
      </c>
      <c r="H44" s="3" t="s">
        <v>140</v>
      </c>
      <c r="I44" s="3" t="s">
        <v>81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17</v>
      </c>
      <c r="B45" s="3" t="s">
        <v>118</v>
      </c>
      <c r="C45" s="3" t="s">
        <v>87</v>
      </c>
      <c r="D45" s="3" t="s">
        <v>97</v>
      </c>
      <c r="E45" s="3" t="s">
        <v>101</v>
      </c>
      <c r="F45" s="3" t="s">
        <v>104</v>
      </c>
      <c r="G45" s="3" t="s">
        <v>88</v>
      </c>
      <c r="H45" s="3" t="s">
        <v>140</v>
      </c>
      <c r="I45" s="3" t="s">
        <v>83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>
        <v>0</v>
      </c>
      <c r="O45" s="4">
        <f t="shared" si="1"/>
        <v>226929</v>
      </c>
    </row>
    <row r="46" spans="1:15" ht="94.5">
      <c r="A46" s="11" t="s">
        <v>71</v>
      </c>
      <c r="B46" s="3" t="s">
        <v>118</v>
      </c>
      <c r="C46" s="3" t="s">
        <v>87</v>
      </c>
      <c r="D46" s="3" t="s">
        <v>97</v>
      </c>
      <c r="E46" s="3" t="s">
        <v>101</v>
      </c>
      <c r="F46" s="3" t="s">
        <v>104</v>
      </c>
      <c r="G46" s="3" t="s">
        <v>88</v>
      </c>
      <c r="H46" s="3" t="s">
        <v>140</v>
      </c>
      <c r="I46" s="3" t="s">
        <v>85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>
        <v>0</v>
      </c>
      <c r="O46" s="4">
        <f t="shared" si="1"/>
        <v>6600</v>
      </c>
    </row>
    <row r="47" spans="1:15" ht="141.75">
      <c r="A47" s="11" t="s">
        <v>201</v>
      </c>
      <c r="B47" s="3" t="s">
        <v>118</v>
      </c>
      <c r="C47" s="3" t="s">
        <v>87</v>
      </c>
      <c r="D47" s="3" t="s">
        <v>97</v>
      </c>
      <c r="E47" s="3" t="s">
        <v>88</v>
      </c>
      <c r="F47" s="3" t="s">
        <v>104</v>
      </c>
      <c r="G47" s="3" t="s">
        <v>101</v>
      </c>
      <c r="H47" s="3" t="s">
        <v>128</v>
      </c>
      <c r="I47" s="3" t="s">
        <v>81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>
        <v>0</v>
      </c>
      <c r="O47" s="4">
        <f t="shared" si="1"/>
        <v>2071700</v>
      </c>
    </row>
    <row r="48" spans="1:15" ht="78.75">
      <c r="A48" s="11" t="s">
        <v>0</v>
      </c>
      <c r="B48" s="3" t="s">
        <v>118</v>
      </c>
      <c r="C48" s="3" t="s">
        <v>87</v>
      </c>
      <c r="D48" s="3" t="s">
        <v>97</v>
      </c>
      <c r="E48" s="3" t="s">
        <v>88</v>
      </c>
      <c r="F48" s="3" t="s">
        <v>104</v>
      </c>
      <c r="G48" s="3" t="s">
        <v>101</v>
      </c>
      <c r="H48" s="3" t="s">
        <v>128</v>
      </c>
      <c r="I48" s="3" t="s">
        <v>83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73</v>
      </c>
      <c r="B49" s="3" t="s">
        <v>118</v>
      </c>
      <c r="C49" s="3" t="s">
        <v>87</v>
      </c>
      <c r="D49" s="3" t="s">
        <v>97</v>
      </c>
      <c r="E49" s="3" t="s">
        <v>88</v>
      </c>
      <c r="F49" s="3" t="s">
        <v>104</v>
      </c>
      <c r="G49" s="3" t="s">
        <v>101</v>
      </c>
      <c r="H49" s="3" t="s">
        <v>128</v>
      </c>
      <c r="I49" s="3" t="s">
        <v>85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>
        <v>0</v>
      </c>
      <c r="O49" s="4">
        <f t="shared" si="1"/>
        <v>17300</v>
      </c>
    </row>
    <row r="50" spans="1:15" ht="131.25" customHeight="1">
      <c r="A50" s="11" t="s">
        <v>47</v>
      </c>
      <c r="B50" s="3" t="s">
        <v>118</v>
      </c>
      <c r="C50" s="3" t="s">
        <v>89</v>
      </c>
      <c r="D50" s="3" t="s">
        <v>100</v>
      </c>
      <c r="E50" s="3" t="s">
        <v>101</v>
      </c>
      <c r="F50" s="3" t="s">
        <v>104</v>
      </c>
      <c r="G50" s="3" t="s">
        <v>87</v>
      </c>
      <c r="H50" s="3" t="s">
        <v>124</v>
      </c>
      <c r="I50" s="3" t="s">
        <v>90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>
        <v>0</v>
      </c>
      <c r="O50" s="4">
        <f t="shared" si="1"/>
        <v>909556.35</v>
      </c>
    </row>
    <row r="51" spans="1:15" ht="177" customHeight="1">
      <c r="A51" s="11" t="s">
        <v>34</v>
      </c>
      <c r="B51" s="3" t="s">
        <v>118</v>
      </c>
      <c r="C51" s="3" t="s">
        <v>80</v>
      </c>
      <c r="D51" s="3" t="s">
        <v>101</v>
      </c>
      <c r="E51" s="3" t="s">
        <v>100</v>
      </c>
      <c r="F51" s="3" t="s">
        <v>104</v>
      </c>
      <c r="G51" s="3" t="s">
        <v>102</v>
      </c>
      <c r="H51" s="3" t="s">
        <v>159</v>
      </c>
      <c r="I51" s="3" t="s">
        <v>83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35</v>
      </c>
      <c r="B52" s="3" t="s">
        <v>118</v>
      </c>
      <c r="C52" s="3" t="s">
        <v>80</v>
      </c>
      <c r="D52" s="3" t="s">
        <v>101</v>
      </c>
      <c r="E52" s="3" t="s">
        <v>100</v>
      </c>
      <c r="F52" s="3" t="s">
        <v>104</v>
      </c>
      <c r="G52" s="3" t="s">
        <v>102</v>
      </c>
      <c r="H52" s="3" t="s">
        <v>160</v>
      </c>
      <c r="I52" s="3" t="s">
        <v>83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186</v>
      </c>
      <c r="B53" s="22" t="s">
        <v>109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7">
        <f t="shared" si="2"/>
        <v>4389977.34</v>
      </c>
      <c r="M53" s="17">
        <f>SUM(M54:M60)</f>
        <v>4388801.9</v>
      </c>
      <c r="N53" s="17">
        <f>SUM(N54:N60)</f>
        <v>0</v>
      </c>
      <c r="O53" s="27">
        <f t="shared" si="1"/>
        <v>4388801.9</v>
      </c>
    </row>
    <row r="54" spans="1:15" ht="141.75">
      <c r="A54" s="11" t="s">
        <v>201</v>
      </c>
      <c r="B54" s="3" t="s">
        <v>109</v>
      </c>
      <c r="C54" s="3" t="s">
        <v>101</v>
      </c>
      <c r="D54" s="3" t="s">
        <v>86</v>
      </c>
      <c r="E54" s="3" t="s">
        <v>88</v>
      </c>
      <c r="F54" s="3" t="s">
        <v>104</v>
      </c>
      <c r="G54" s="3" t="s">
        <v>101</v>
      </c>
      <c r="H54" s="3" t="s">
        <v>128</v>
      </c>
      <c r="I54" s="3" t="s">
        <v>81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>
        <v>0</v>
      </c>
      <c r="O54" s="4">
        <f t="shared" si="1"/>
        <v>4275400</v>
      </c>
    </row>
    <row r="55" spans="1:15" ht="78.75">
      <c r="A55" s="11" t="s">
        <v>0</v>
      </c>
      <c r="B55" s="3" t="s">
        <v>109</v>
      </c>
      <c r="C55" s="3" t="s">
        <v>101</v>
      </c>
      <c r="D55" s="3" t="s">
        <v>86</v>
      </c>
      <c r="E55" s="3" t="s">
        <v>88</v>
      </c>
      <c r="F55" s="3" t="s">
        <v>104</v>
      </c>
      <c r="G55" s="3" t="s">
        <v>101</v>
      </c>
      <c r="H55" s="3" t="s">
        <v>128</v>
      </c>
      <c r="I55" s="3" t="s">
        <v>83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>
        <v>0</v>
      </c>
      <c r="O55" s="4">
        <f t="shared" si="1"/>
        <v>21208</v>
      </c>
    </row>
    <row r="56" spans="1:15" ht="160.5" customHeight="1">
      <c r="A56" s="11" t="s">
        <v>202</v>
      </c>
      <c r="B56" s="3" t="s">
        <v>109</v>
      </c>
      <c r="C56" s="3" t="s">
        <v>101</v>
      </c>
      <c r="D56" s="3" t="s">
        <v>86</v>
      </c>
      <c r="E56" s="3" t="s">
        <v>88</v>
      </c>
      <c r="F56" s="3" t="s">
        <v>104</v>
      </c>
      <c r="G56" s="3" t="s">
        <v>101</v>
      </c>
      <c r="H56" s="3" t="s">
        <v>162</v>
      </c>
      <c r="I56" s="3" t="s">
        <v>81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>
        <v>0</v>
      </c>
      <c r="O56" s="4">
        <f t="shared" si="1"/>
        <v>15063</v>
      </c>
    </row>
    <row r="57" spans="1:15" ht="159" customHeight="1">
      <c r="A57" s="11" t="s">
        <v>203</v>
      </c>
      <c r="B57" s="3" t="s">
        <v>109</v>
      </c>
      <c r="C57" s="3" t="s">
        <v>101</v>
      </c>
      <c r="D57" s="3" t="s">
        <v>86</v>
      </c>
      <c r="E57" s="3" t="s">
        <v>88</v>
      </c>
      <c r="F57" s="3" t="s">
        <v>104</v>
      </c>
      <c r="G57" s="3" t="s">
        <v>101</v>
      </c>
      <c r="H57" s="3" t="s">
        <v>163</v>
      </c>
      <c r="I57" s="3" t="s">
        <v>81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>
        <v>0</v>
      </c>
      <c r="O57" s="4">
        <f t="shared" si="1"/>
        <v>36800</v>
      </c>
    </row>
    <row r="58" spans="1:15" ht="159.75" customHeight="1">
      <c r="A58" s="11" t="s">
        <v>204</v>
      </c>
      <c r="B58" s="3" t="s">
        <v>109</v>
      </c>
      <c r="C58" s="3" t="s">
        <v>101</v>
      </c>
      <c r="D58" s="3" t="s">
        <v>86</v>
      </c>
      <c r="E58" s="3" t="s">
        <v>88</v>
      </c>
      <c r="F58" s="3" t="s">
        <v>104</v>
      </c>
      <c r="G58" s="3" t="s">
        <v>101</v>
      </c>
      <c r="H58" s="3" t="s">
        <v>164</v>
      </c>
      <c r="I58" s="3" t="s">
        <v>81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>
        <v>0</v>
      </c>
      <c r="O58" s="4">
        <f t="shared" si="1"/>
        <v>13352</v>
      </c>
    </row>
    <row r="59" spans="1:15" ht="156.75" customHeight="1">
      <c r="A59" s="11" t="s">
        <v>205</v>
      </c>
      <c r="B59" s="3" t="s">
        <v>109</v>
      </c>
      <c r="C59" s="3" t="s">
        <v>101</v>
      </c>
      <c r="D59" s="3" t="s">
        <v>86</v>
      </c>
      <c r="E59" s="3" t="s">
        <v>88</v>
      </c>
      <c r="F59" s="3" t="s">
        <v>104</v>
      </c>
      <c r="G59" s="3" t="s">
        <v>101</v>
      </c>
      <c r="H59" s="3" t="s">
        <v>165</v>
      </c>
      <c r="I59" s="3" t="s">
        <v>81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>
        <v>0</v>
      </c>
      <c r="O59" s="4">
        <f t="shared" si="1"/>
        <v>25909</v>
      </c>
    </row>
    <row r="60" spans="1:15" ht="47.25">
      <c r="A60" s="11" t="s">
        <v>66</v>
      </c>
      <c r="B60" s="3" t="s">
        <v>109</v>
      </c>
      <c r="C60" s="3" t="s">
        <v>84</v>
      </c>
      <c r="D60" s="3" t="s">
        <v>101</v>
      </c>
      <c r="E60" s="3" t="s">
        <v>88</v>
      </c>
      <c r="F60" s="3" t="s">
        <v>104</v>
      </c>
      <c r="G60" s="3" t="s">
        <v>100</v>
      </c>
      <c r="H60" s="3" t="s">
        <v>115</v>
      </c>
      <c r="I60" s="3" t="s">
        <v>143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78.75">
      <c r="A61" s="18" t="s">
        <v>187</v>
      </c>
      <c r="B61" s="19">
        <v>166</v>
      </c>
      <c r="C61" s="20"/>
      <c r="D61" s="20"/>
      <c r="E61" s="20"/>
      <c r="F61" s="20"/>
      <c r="G61" s="20"/>
      <c r="H61" s="20"/>
      <c r="I61" s="20"/>
      <c r="J61" s="17">
        <f>SUM(J62:J67)</f>
        <v>2951070</v>
      </c>
      <c r="K61" s="17">
        <f>SUM(K62:K67)</f>
        <v>0</v>
      </c>
      <c r="L61" s="27">
        <f t="shared" si="2"/>
        <v>2951070</v>
      </c>
      <c r="M61" s="17">
        <f>SUM(M62:M67)</f>
        <v>2951070</v>
      </c>
      <c r="N61" s="17">
        <f>SUM(N62:N67)</f>
        <v>0</v>
      </c>
      <c r="O61" s="27">
        <f t="shared" si="1"/>
        <v>2951070</v>
      </c>
    </row>
    <row r="62" spans="1:15" ht="141.75">
      <c r="A62" s="11" t="s">
        <v>201</v>
      </c>
      <c r="B62" s="3" t="s">
        <v>111</v>
      </c>
      <c r="C62" s="3" t="s">
        <v>101</v>
      </c>
      <c r="D62" s="3" t="s">
        <v>84</v>
      </c>
      <c r="E62" s="3" t="s">
        <v>88</v>
      </c>
      <c r="F62" s="3" t="s">
        <v>104</v>
      </c>
      <c r="G62" s="3" t="s">
        <v>101</v>
      </c>
      <c r="H62" s="3" t="s">
        <v>128</v>
      </c>
      <c r="I62" s="3" t="s">
        <v>81</v>
      </c>
      <c r="J62" s="4">
        <v>2872900</v>
      </c>
      <c r="K62" s="4">
        <v>0</v>
      </c>
      <c r="L62" s="4">
        <f t="shared" si="2"/>
        <v>2872900</v>
      </c>
      <c r="M62" s="4">
        <v>2872900</v>
      </c>
      <c r="N62" s="4">
        <v>0</v>
      </c>
      <c r="O62" s="4">
        <f t="shared" si="1"/>
        <v>2872900</v>
      </c>
    </row>
    <row r="63" spans="1:15" ht="78.75">
      <c r="A63" s="11" t="s">
        <v>0</v>
      </c>
      <c r="B63" s="3" t="s">
        <v>111</v>
      </c>
      <c r="C63" s="3" t="s">
        <v>101</v>
      </c>
      <c r="D63" s="3" t="s">
        <v>84</v>
      </c>
      <c r="E63" s="3" t="s">
        <v>88</v>
      </c>
      <c r="F63" s="3" t="s">
        <v>104</v>
      </c>
      <c r="G63" s="3" t="s">
        <v>101</v>
      </c>
      <c r="H63" s="3" t="s">
        <v>128</v>
      </c>
      <c r="I63" s="3" t="s">
        <v>83</v>
      </c>
      <c r="J63" s="4">
        <v>20200</v>
      </c>
      <c r="K63" s="4">
        <v>0</v>
      </c>
      <c r="L63" s="4">
        <f t="shared" si="2"/>
        <v>20200</v>
      </c>
      <c r="M63" s="4">
        <v>20200</v>
      </c>
      <c r="N63" s="4">
        <v>0</v>
      </c>
      <c r="O63" s="4">
        <f t="shared" si="1"/>
        <v>20200</v>
      </c>
    </row>
    <row r="64" spans="1:15" ht="189">
      <c r="A64" s="11" t="s">
        <v>206</v>
      </c>
      <c r="B64" s="3" t="s">
        <v>111</v>
      </c>
      <c r="C64" s="3" t="s">
        <v>101</v>
      </c>
      <c r="D64" s="3" t="s">
        <v>84</v>
      </c>
      <c r="E64" s="3" t="s">
        <v>88</v>
      </c>
      <c r="F64" s="3" t="s">
        <v>104</v>
      </c>
      <c r="G64" s="3" t="s">
        <v>101</v>
      </c>
      <c r="H64" s="3" t="s">
        <v>190</v>
      </c>
      <c r="I64" s="3" t="s">
        <v>81</v>
      </c>
      <c r="J64" s="4">
        <v>14413</v>
      </c>
      <c r="K64" s="4">
        <v>0</v>
      </c>
      <c r="L64" s="4">
        <f t="shared" si="2"/>
        <v>14413</v>
      </c>
      <c r="M64" s="4">
        <v>14413</v>
      </c>
      <c r="N64" s="4">
        <v>0</v>
      </c>
      <c r="O64" s="4">
        <f t="shared" si="1"/>
        <v>14413</v>
      </c>
    </row>
    <row r="65" spans="1:15" ht="191.25" customHeight="1">
      <c r="A65" s="11" t="s">
        <v>207</v>
      </c>
      <c r="B65" s="3" t="s">
        <v>111</v>
      </c>
      <c r="C65" s="3" t="s">
        <v>101</v>
      </c>
      <c r="D65" s="3" t="s">
        <v>84</v>
      </c>
      <c r="E65" s="3" t="s">
        <v>88</v>
      </c>
      <c r="F65" s="3" t="s">
        <v>104</v>
      </c>
      <c r="G65" s="3" t="s">
        <v>101</v>
      </c>
      <c r="H65" s="3" t="s">
        <v>166</v>
      </c>
      <c r="I65" s="3" t="s">
        <v>81</v>
      </c>
      <c r="J65" s="4">
        <v>14500</v>
      </c>
      <c r="K65" s="4">
        <v>0</v>
      </c>
      <c r="L65" s="4">
        <f t="shared" si="2"/>
        <v>14500</v>
      </c>
      <c r="M65" s="4">
        <v>14500</v>
      </c>
      <c r="N65" s="4">
        <v>0</v>
      </c>
      <c r="O65" s="4">
        <f t="shared" si="1"/>
        <v>14500</v>
      </c>
    </row>
    <row r="66" spans="1:15" ht="189">
      <c r="A66" s="11" t="s">
        <v>208</v>
      </c>
      <c r="B66" s="3" t="s">
        <v>111</v>
      </c>
      <c r="C66" s="3" t="s">
        <v>101</v>
      </c>
      <c r="D66" s="3" t="s">
        <v>84</v>
      </c>
      <c r="E66" s="3" t="s">
        <v>88</v>
      </c>
      <c r="F66" s="3" t="s">
        <v>104</v>
      </c>
      <c r="G66" s="3" t="s">
        <v>101</v>
      </c>
      <c r="H66" s="3" t="s">
        <v>167</v>
      </c>
      <c r="I66" s="3" t="s">
        <v>81</v>
      </c>
      <c r="J66" s="4">
        <v>14370</v>
      </c>
      <c r="K66" s="4">
        <v>0</v>
      </c>
      <c r="L66" s="4">
        <f t="shared" si="2"/>
        <v>14370</v>
      </c>
      <c r="M66" s="4">
        <v>14370</v>
      </c>
      <c r="N66" s="4">
        <v>0</v>
      </c>
      <c r="O66" s="4">
        <f aca="true" t="shared" si="3" ref="O66:O121">M66+N66</f>
        <v>14370</v>
      </c>
    </row>
    <row r="67" spans="1:15" ht="189">
      <c r="A67" s="11" t="s">
        <v>209</v>
      </c>
      <c r="B67" s="3" t="s">
        <v>111</v>
      </c>
      <c r="C67" s="3" t="s">
        <v>101</v>
      </c>
      <c r="D67" s="3" t="s">
        <v>84</v>
      </c>
      <c r="E67" s="3" t="s">
        <v>88</v>
      </c>
      <c r="F67" s="3" t="s">
        <v>104</v>
      </c>
      <c r="G67" s="3" t="s">
        <v>101</v>
      </c>
      <c r="H67" s="3" t="s">
        <v>168</v>
      </c>
      <c r="I67" s="3" t="s">
        <v>81</v>
      </c>
      <c r="J67" s="4">
        <v>14687</v>
      </c>
      <c r="K67" s="4">
        <v>0</v>
      </c>
      <c r="L67" s="4">
        <f t="shared" si="2"/>
        <v>14687</v>
      </c>
      <c r="M67" s="4">
        <v>14687</v>
      </c>
      <c r="N67" s="4">
        <v>0</v>
      </c>
      <c r="O67" s="4">
        <f t="shared" si="3"/>
        <v>14687</v>
      </c>
    </row>
    <row r="68" spans="1:15" s="8" customFormat="1" ht="31.5">
      <c r="A68" s="18" t="s">
        <v>188</v>
      </c>
      <c r="B68" s="19">
        <v>330</v>
      </c>
      <c r="C68" s="20"/>
      <c r="D68" s="20"/>
      <c r="E68" s="20"/>
      <c r="F68" s="20"/>
      <c r="G68" s="20"/>
      <c r="H68" s="20"/>
      <c r="I68" s="20"/>
      <c r="J68" s="21">
        <f aca="true" t="shared" si="4" ref="J68:O68">SUM(J69:J121)</f>
        <v>56858148.48000001</v>
      </c>
      <c r="K68" s="21">
        <f t="shared" si="4"/>
        <v>0</v>
      </c>
      <c r="L68" s="21">
        <f t="shared" si="4"/>
        <v>56858148.48000001</v>
      </c>
      <c r="M68" s="21">
        <f t="shared" si="4"/>
        <v>53118500.00000001</v>
      </c>
      <c r="N68" s="21">
        <f t="shared" si="4"/>
        <v>0</v>
      </c>
      <c r="O68" s="21">
        <f t="shared" si="4"/>
        <v>53118500.00000001</v>
      </c>
    </row>
    <row r="69" spans="1:15" ht="110.25">
      <c r="A69" s="11" t="s">
        <v>215</v>
      </c>
      <c r="B69" s="3" t="s">
        <v>93</v>
      </c>
      <c r="C69" s="3" t="s">
        <v>101</v>
      </c>
      <c r="D69" s="3" t="s">
        <v>102</v>
      </c>
      <c r="E69" s="3" t="s">
        <v>88</v>
      </c>
      <c r="F69" s="3" t="s">
        <v>104</v>
      </c>
      <c r="G69" s="3" t="s">
        <v>101</v>
      </c>
      <c r="H69" s="3" t="s">
        <v>133</v>
      </c>
      <c r="I69" s="3" t="s">
        <v>81</v>
      </c>
      <c r="J69" s="4">
        <v>1039091</v>
      </c>
      <c r="K69" s="4">
        <v>0</v>
      </c>
      <c r="L69" s="4">
        <f aca="true" t="shared" si="5" ref="L69:L121">J69+K69</f>
        <v>1039091</v>
      </c>
      <c r="M69" s="4">
        <f>1039091+313805</f>
        <v>1352896</v>
      </c>
      <c r="N69" s="4">
        <v>0</v>
      </c>
      <c r="O69" s="4">
        <f t="shared" si="3"/>
        <v>1352896</v>
      </c>
    </row>
    <row r="70" spans="1:15" ht="141.75">
      <c r="A70" s="11" t="s">
        <v>201</v>
      </c>
      <c r="B70" s="3" t="s">
        <v>93</v>
      </c>
      <c r="C70" s="3" t="s">
        <v>101</v>
      </c>
      <c r="D70" s="3" t="s">
        <v>100</v>
      </c>
      <c r="E70" s="3" t="s">
        <v>88</v>
      </c>
      <c r="F70" s="3" t="s">
        <v>104</v>
      </c>
      <c r="G70" s="3" t="s">
        <v>101</v>
      </c>
      <c r="H70" s="3" t="s">
        <v>128</v>
      </c>
      <c r="I70" s="3" t="s">
        <v>81</v>
      </c>
      <c r="J70" s="4">
        <v>9477579</v>
      </c>
      <c r="K70" s="4">
        <v>0</v>
      </c>
      <c r="L70" s="4">
        <f t="shared" si="5"/>
        <v>9477579</v>
      </c>
      <c r="M70" s="4">
        <v>9163774</v>
      </c>
      <c r="N70" s="4">
        <v>0</v>
      </c>
      <c r="O70" s="4">
        <f t="shared" si="3"/>
        <v>9163774</v>
      </c>
    </row>
    <row r="71" spans="1:15" ht="78.75">
      <c r="A71" s="11" t="s">
        <v>0</v>
      </c>
      <c r="B71" s="3" t="s">
        <v>93</v>
      </c>
      <c r="C71" s="3" t="s">
        <v>101</v>
      </c>
      <c r="D71" s="3" t="s">
        <v>100</v>
      </c>
      <c r="E71" s="3" t="s">
        <v>88</v>
      </c>
      <c r="F71" s="3" t="s">
        <v>104</v>
      </c>
      <c r="G71" s="3" t="s">
        <v>101</v>
      </c>
      <c r="H71" s="3" t="s">
        <v>128</v>
      </c>
      <c r="I71" s="3" t="s">
        <v>83</v>
      </c>
      <c r="J71" s="4">
        <v>193524</v>
      </c>
      <c r="K71" s="4">
        <v>0</v>
      </c>
      <c r="L71" s="4">
        <f t="shared" si="5"/>
        <v>193524</v>
      </c>
      <c r="M71" s="4">
        <v>193524</v>
      </c>
      <c r="N71" s="4">
        <v>0</v>
      </c>
      <c r="O71" s="4">
        <f t="shared" si="3"/>
        <v>193524</v>
      </c>
    </row>
    <row r="72" spans="1:15" s="14" customFormat="1" ht="63">
      <c r="A72" s="12" t="s">
        <v>73</v>
      </c>
      <c r="B72" s="13" t="s">
        <v>93</v>
      </c>
      <c r="C72" s="13" t="s">
        <v>101</v>
      </c>
      <c r="D72" s="13" t="s">
        <v>100</v>
      </c>
      <c r="E72" s="13" t="s">
        <v>88</v>
      </c>
      <c r="F72" s="13" t="s">
        <v>104</v>
      </c>
      <c r="G72" s="13" t="s">
        <v>101</v>
      </c>
      <c r="H72" s="13" t="s">
        <v>128</v>
      </c>
      <c r="I72" s="13" t="s">
        <v>85</v>
      </c>
      <c r="J72" s="4">
        <v>9400</v>
      </c>
      <c r="K72" s="4">
        <v>0</v>
      </c>
      <c r="L72" s="4">
        <f t="shared" si="5"/>
        <v>9400</v>
      </c>
      <c r="M72" s="4">
        <v>9400</v>
      </c>
      <c r="N72" s="4">
        <v>0</v>
      </c>
      <c r="O72" s="4">
        <f t="shared" si="3"/>
        <v>9400</v>
      </c>
    </row>
    <row r="73" spans="1:15" ht="189">
      <c r="A73" s="11" t="s">
        <v>217</v>
      </c>
      <c r="B73" s="3" t="s">
        <v>93</v>
      </c>
      <c r="C73" s="3" t="s">
        <v>101</v>
      </c>
      <c r="D73" s="3" t="s">
        <v>100</v>
      </c>
      <c r="E73" s="3" t="s">
        <v>88</v>
      </c>
      <c r="F73" s="3" t="s">
        <v>104</v>
      </c>
      <c r="G73" s="3" t="s">
        <v>101</v>
      </c>
      <c r="H73" s="3" t="s">
        <v>169</v>
      </c>
      <c r="I73" s="3" t="s">
        <v>81</v>
      </c>
      <c r="J73" s="4">
        <v>18314</v>
      </c>
      <c r="K73" s="4">
        <v>0</v>
      </c>
      <c r="L73" s="4">
        <f t="shared" si="5"/>
        <v>18314</v>
      </c>
      <c r="M73" s="4">
        <v>18314</v>
      </c>
      <c r="N73" s="4">
        <v>0</v>
      </c>
      <c r="O73" s="4">
        <f t="shared" si="3"/>
        <v>18314</v>
      </c>
    </row>
    <row r="74" spans="1:15" ht="189">
      <c r="A74" s="11" t="s">
        <v>218</v>
      </c>
      <c r="B74" s="3" t="s">
        <v>93</v>
      </c>
      <c r="C74" s="3" t="s">
        <v>101</v>
      </c>
      <c r="D74" s="3" t="s">
        <v>100</v>
      </c>
      <c r="E74" s="3" t="s">
        <v>88</v>
      </c>
      <c r="F74" s="3" t="s">
        <v>104</v>
      </c>
      <c r="G74" s="3" t="s">
        <v>101</v>
      </c>
      <c r="H74" s="3" t="s">
        <v>170</v>
      </c>
      <c r="I74" s="3" t="s">
        <v>81</v>
      </c>
      <c r="J74" s="4">
        <v>45000</v>
      </c>
      <c r="K74" s="4">
        <v>0</v>
      </c>
      <c r="L74" s="4">
        <f t="shared" si="5"/>
        <v>45000</v>
      </c>
      <c r="M74" s="4">
        <v>45000</v>
      </c>
      <c r="N74" s="4">
        <v>0</v>
      </c>
      <c r="O74" s="4">
        <f t="shared" si="3"/>
        <v>45000</v>
      </c>
    </row>
    <row r="75" spans="1:15" ht="189">
      <c r="A75" s="11" t="s">
        <v>219</v>
      </c>
      <c r="B75" s="3" t="s">
        <v>93</v>
      </c>
      <c r="C75" s="3" t="s">
        <v>101</v>
      </c>
      <c r="D75" s="3" t="s">
        <v>100</v>
      </c>
      <c r="E75" s="3" t="s">
        <v>88</v>
      </c>
      <c r="F75" s="3" t="s">
        <v>104</v>
      </c>
      <c r="G75" s="3" t="s">
        <v>101</v>
      </c>
      <c r="H75" s="3" t="s">
        <v>171</v>
      </c>
      <c r="I75" s="3" t="s">
        <v>81</v>
      </c>
      <c r="J75" s="4">
        <v>16181</v>
      </c>
      <c r="K75" s="4">
        <v>0</v>
      </c>
      <c r="L75" s="4">
        <f t="shared" si="5"/>
        <v>16181</v>
      </c>
      <c r="M75" s="4">
        <v>16181</v>
      </c>
      <c r="N75" s="4">
        <v>0</v>
      </c>
      <c r="O75" s="4">
        <f t="shared" si="3"/>
        <v>16181</v>
      </c>
    </row>
    <row r="76" spans="1:15" ht="189">
      <c r="A76" s="11" t="s">
        <v>220</v>
      </c>
      <c r="B76" s="3" t="s">
        <v>93</v>
      </c>
      <c r="C76" s="3" t="s">
        <v>101</v>
      </c>
      <c r="D76" s="3" t="s">
        <v>100</v>
      </c>
      <c r="E76" s="3" t="s">
        <v>88</v>
      </c>
      <c r="F76" s="3" t="s">
        <v>104</v>
      </c>
      <c r="G76" s="3" t="s">
        <v>101</v>
      </c>
      <c r="H76" s="3" t="s">
        <v>23</v>
      </c>
      <c r="I76" s="3" t="s">
        <v>81</v>
      </c>
      <c r="J76" s="4">
        <v>31565</v>
      </c>
      <c r="K76" s="4">
        <v>0</v>
      </c>
      <c r="L76" s="4">
        <f t="shared" si="5"/>
        <v>31565</v>
      </c>
      <c r="M76" s="4">
        <v>31565</v>
      </c>
      <c r="N76" s="4">
        <v>0</v>
      </c>
      <c r="O76" s="4">
        <f t="shared" si="3"/>
        <v>31565</v>
      </c>
    </row>
    <row r="77" spans="1:15" ht="175.5" customHeight="1">
      <c r="A77" s="11" t="s">
        <v>221</v>
      </c>
      <c r="B77" s="3" t="s">
        <v>93</v>
      </c>
      <c r="C77" s="3" t="s">
        <v>101</v>
      </c>
      <c r="D77" s="3" t="s">
        <v>100</v>
      </c>
      <c r="E77" s="3" t="s">
        <v>88</v>
      </c>
      <c r="F77" s="3" t="s">
        <v>104</v>
      </c>
      <c r="G77" s="3" t="s">
        <v>101</v>
      </c>
      <c r="H77" s="3" t="s">
        <v>172</v>
      </c>
      <c r="I77" s="3" t="s">
        <v>81</v>
      </c>
      <c r="J77" s="4">
        <v>9103</v>
      </c>
      <c r="K77" s="4">
        <v>0</v>
      </c>
      <c r="L77" s="4">
        <f t="shared" si="5"/>
        <v>9103</v>
      </c>
      <c r="M77" s="4">
        <v>9103</v>
      </c>
      <c r="N77" s="4">
        <v>0</v>
      </c>
      <c r="O77" s="4">
        <f t="shared" si="3"/>
        <v>9103</v>
      </c>
    </row>
    <row r="78" spans="1:15" ht="175.5" customHeight="1">
      <c r="A78" s="11" t="s">
        <v>222</v>
      </c>
      <c r="B78" s="3" t="s">
        <v>93</v>
      </c>
      <c r="C78" s="3" t="s">
        <v>101</v>
      </c>
      <c r="D78" s="3" t="s">
        <v>100</v>
      </c>
      <c r="E78" s="3" t="s">
        <v>88</v>
      </c>
      <c r="F78" s="3" t="s">
        <v>104</v>
      </c>
      <c r="G78" s="3" t="s">
        <v>101</v>
      </c>
      <c r="H78" s="3" t="s">
        <v>173</v>
      </c>
      <c r="I78" s="3" t="s">
        <v>81</v>
      </c>
      <c r="J78" s="4">
        <v>23100</v>
      </c>
      <c r="K78" s="4">
        <v>0</v>
      </c>
      <c r="L78" s="4">
        <f t="shared" si="5"/>
        <v>23100</v>
      </c>
      <c r="M78" s="4">
        <v>23100</v>
      </c>
      <c r="N78" s="4">
        <v>0</v>
      </c>
      <c r="O78" s="4">
        <f t="shared" si="3"/>
        <v>23100</v>
      </c>
    </row>
    <row r="79" spans="1:15" ht="189">
      <c r="A79" s="11" t="s">
        <v>223</v>
      </c>
      <c r="B79" s="3" t="s">
        <v>93</v>
      </c>
      <c r="C79" s="3" t="s">
        <v>101</v>
      </c>
      <c r="D79" s="3" t="s">
        <v>100</v>
      </c>
      <c r="E79" s="3" t="s">
        <v>88</v>
      </c>
      <c r="F79" s="3" t="s">
        <v>104</v>
      </c>
      <c r="G79" s="3" t="s">
        <v>101</v>
      </c>
      <c r="H79" s="3" t="s">
        <v>174</v>
      </c>
      <c r="I79" s="3" t="s">
        <v>81</v>
      </c>
      <c r="J79" s="4">
        <v>8031</v>
      </c>
      <c r="K79" s="4">
        <v>0</v>
      </c>
      <c r="L79" s="4">
        <f t="shared" si="5"/>
        <v>8031</v>
      </c>
      <c r="M79" s="4">
        <v>8031</v>
      </c>
      <c r="N79" s="4">
        <v>0</v>
      </c>
      <c r="O79" s="4">
        <f t="shared" si="3"/>
        <v>8031</v>
      </c>
    </row>
    <row r="80" spans="1:15" ht="176.25" customHeight="1">
      <c r="A80" s="11" t="s">
        <v>224</v>
      </c>
      <c r="B80" s="3" t="s">
        <v>93</v>
      </c>
      <c r="C80" s="3" t="s">
        <v>101</v>
      </c>
      <c r="D80" s="3" t="s">
        <v>100</v>
      </c>
      <c r="E80" s="3" t="s">
        <v>88</v>
      </c>
      <c r="F80" s="3" t="s">
        <v>104</v>
      </c>
      <c r="G80" s="3" t="s">
        <v>101</v>
      </c>
      <c r="H80" s="3" t="s">
        <v>175</v>
      </c>
      <c r="I80" s="3" t="s">
        <v>81</v>
      </c>
      <c r="J80" s="4">
        <v>15839</v>
      </c>
      <c r="K80" s="4">
        <v>0</v>
      </c>
      <c r="L80" s="4">
        <f t="shared" si="5"/>
        <v>15839</v>
      </c>
      <c r="M80" s="4">
        <v>15839</v>
      </c>
      <c r="N80" s="4">
        <v>0</v>
      </c>
      <c r="O80" s="4">
        <f t="shared" si="3"/>
        <v>15839</v>
      </c>
    </row>
    <row r="81" spans="1:15" ht="141.75">
      <c r="A81" s="11" t="s">
        <v>227</v>
      </c>
      <c r="B81" s="3" t="s">
        <v>93</v>
      </c>
      <c r="C81" s="3" t="s">
        <v>101</v>
      </c>
      <c r="D81" s="3" t="s">
        <v>100</v>
      </c>
      <c r="E81" s="3" t="s">
        <v>89</v>
      </c>
      <c r="F81" s="3" t="s">
        <v>104</v>
      </c>
      <c r="G81" s="3" t="s">
        <v>101</v>
      </c>
      <c r="H81" s="3" t="s">
        <v>131</v>
      </c>
      <c r="I81" s="3" t="s">
        <v>81</v>
      </c>
      <c r="J81" s="4">
        <f>264692+79937</f>
        <v>344629</v>
      </c>
      <c r="K81" s="4">
        <v>0</v>
      </c>
      <c r="L81" s="4">
        <f t="shared" si="5"/>
        <v>344629</v>
      </c>
      <c r="M81" s="4">
        <f>264692+79937</f>
        <v>344629</v>
      </c>
      <c r="N81" s="4">
        <v>0</v>
      </c>
      <c r="O81" s="4">
        <f t="shared" si="3"/>
        <v>344629</v>
      </c>
    </row>
    <row r="82" spans="1:15" ht="94.5">
      <c r="A82" s="11" t="s">
        <v>45</v>
      </c>
      <c r="B82" s="3" t="s">
        <v>93</v>
      </c>
      <c r="C82" s="3" t="s">
        <v>101</v>
      </c>
      <c r="D82" s="3" t="s">
        <v>100</v>
      </c>
      <c r="E82" s="3" t="s">
        <v>89</v>
      </c>
      <c r="F82" s="3" t="s">
        <v>104</v>
      </c>
      <c r="G82" s="3" t="s">
        <v>101</v>
      </c>
      <c r="H82" s="3" t="s">
        <v>131</v>
      </c>
      <c r="I82" s="3" t="s">
        <v>83</v>
      </c>
      <c r="J82" s="4">
        <v>18138</v>
      </c>
      <c r="K82" s="4">
        <v>0</v>
      </c>
      <c r="L82" s="4">
        <f t="shared" si="5"/>
        <v>18138</v>
      </c>
      <c r="M82" s="4">
        <v>18138</v>
      </c>
      <c r="N82" s="4">
        <v>0</v>
      </c>
      <c r="O82" s="4">
        <f t="shared" si="3"/>
        <v>18138</v>
      </c>
    </row>
    <row r="83" spans="1:15" ht="110.25">
      <c r="A83" s="11" t="s">
        <v>46</v>
      </c>
      <c r="B83" s="3" t="s">
        <v>93</v>
      </c>
      <c r="C83" s="3" t="s">
        <v>101</v>
      </c>
      <c r="D83" s="3" t="s">
        <v>98</v>
      </c>
      <c r="E83" s="3" t="s">
        <v>149</v>
      </c>
      <c r="F83" s="3" t="s">
        <v>125</v>
      </c>
      <c r="G83" s="3" t="s">
        <v>126</v>
      </c>
      <c r="H83" s="3" t="s">
        <v>135</v>
      </c>
      <c r="I83" s="3" t="s">
        <v>83</v>
      </c>
      <c r="J83" s="4">
        <v>724.95</v>
      </c>
      <c r="K83" s="4">
        <v>0</v>
      </c>
      <c r="L83" s="4">
        <f t="shared" si="5"/>
        <v>724.95</v>
      </c>
      <c r="M83" s="4">
        <v>650.97</v>
      </c>
      <c r="N83" s="4">
        <v>0</v>
      </c>
      <c r="O83" s="4">
        <f t="shared" si="3"/>
        <v>650.97</v>
      </c>
    </row>
    <row r="84" spans="1:15" ht="47.25">
      <c r="A84" s="11" t="s">
        <v>77</v>
      </c>
      <c r="B84" s="3" t="s">
        <v>93</v>
      </c>
      <c r="C84" s="3" t="s">
        <v>101</v>
      </c>
      <c r="D84" s="3" t="s">
        <v>80</v>
      </c>
      <c r="E84" s="3" t="s">
        <v>88</v>
      </c>
      <c r="F84" s="3" t="s">
        <v>104</v>
      </c>
      <c r="G84" s="3" t="s">
        <v>100</v>
      </c>
      <c r="H84" s="3" t="s">
        <v>129</v>
      </c>
      <c r="I84" s="3" t="s">
        <v>85</v>
      </c>
      <c r="J84" s="4">
        <v>100000</v>
      </c>
      <c r="K84" s="4">
        <v>0</v>
      </c>
      <c r="L84" s="4">
        <f t="shared" si="5"/>
        <v>100000</v>
      </c>
      <c r="M84" s="4">
        <v>100000</v>
      </c>
      <c r="N84" s="4">
        <v>0</v>
      </c>
      <c r="O84" s="4">
        <f t="shared" si="3"/>
        <v>100000</v>
      </c>
    </row>
    <row r="85" spans="1:15" ht="141.75">
      <c r="A85" s="11" t="s">
        <v>216</v>
      </c>
      <c r="B85" s="3" t="s">
        <v>93</v>
      </c>
      <c r="C85" s="3" t="s">
        <v>101</v>
      </c>
      <c r="D85" s="3" t="s">
        <v>84</v>
      </c>
      <c r="E85" s="3" t="s">
        <v>88</v>
      </c>
      <c r="F85" s="3" t="s">
        <v>104</v>
      </c>
      <c r="G85" s="3" t="s">
        <v>101</v>
      </c>
      <c r="H85" s="3" t="s">
        <v>161</v>
      </c>
      <c r="I85" s="3" t="s">
        <v>81</v>
      </c>
      <c r="J85" s="4">
        <v>4657705</v>
      </c>
      <c r="K85" s="4">
        <v>0</v>
      </c>
      <c r="L85" s="4">
        <f t="shared" si="5"/>
        <v>4657705</v>
      </c>
      <c r="M85" s="4">
        <v>4657705</v>
      </c>
      <c r="N85" s="4">
        <v>0</v>
      </c>
      <c r="O85" s="4">
        <f t="shared" si="3"/>
        <v>4657705</v>
      </c>
    </row>
    <row r="86" spans="1:15" ht="78.75">
      <c r="A86" s="11" t="s">
        <v>41</v>
      </c>
      <c r="B86" s="3" t="s">
        <v>93</v>
      </c>
      <c r="C86" s="3" t="s">
        <v>101</v>
      </c>
      <c r="D86" s="3" t="s">
        <v>84</v>
      </c>
      <c r="E86" s="3" t="s">
        <v>88</v>
      </c>
      <c r="F86" s="3" t="s">
        <v>104</v>
      </c>
      <c r="G86" s="3" t="s">
        <v>101</v>
      </c>
      <c r="H86" s="3" t="s">
        <v>161</v>
      </c>
      <c r="I86" s="3" t="s">
        <v>83</v>
      </c>
      <c r="J86" s="4">
        <v>4706840</v>
      </c>
      <c r="K86" s="4">
        <v>0</v>
      </c>
      <c r="L86" s="4">
        <f t="shared" si="5"/>
        <v>4706840</v>
      </c>
      <c r="M86" s="4">
        <v>3956840</v>
      </c>
      <c r="N86" s="4">
        <v>0</v>
      </c>
      <c r="O86" s="4">
        <f t="shared" si="3"/>
        <v>3956840</v>
      </c>
    </row>
    <row r="87" spans="1:15" ht="63">
      <c r="A87" s="11" t="s">
        <v>76</v>
      </c>
      <c r="B87" s="3" t="s">
        <v>93</v>
      </c>
      <c r="C87" s="3" t="s">
        <v>101</v>
      </c>
      <c r="D87" s="3" t="s">
        <v>84</v>
      </c>
      <c r="E87" s="3" t="s">
        <v>88</v>
      </c>
      <c r="F87" s="3" t="s">
        <v>104</v>
      </c>
      <c r="G87" s="3" t="s">
        <v>101</v>
      </c>
      <c r="H87" s="3" t="s">
        <v>161</v>
      </c>
      <c r="I87" s="3" t="s">
        <v>85</v>
      </c>
      <c r="J87" s="4">
        <v>104000</v>
      </c>
      <c r="K87" s="4">
        <v>0</v>
      </c>
      <c r="L87" s="4">
        <f t="shared" si="5"/>
        <v>104000</v>
      </c>
      <c r="M87" s="4">
        <v>104000</v>
      </c>
      <c r="N87" s="4">
        <v>0</v>
      </c>
      <c r="O87" s="4">
        <f t="shared" si="3"/>
        <v>104000</v>
      </c>
    </row>
    <row r="88" spans="1:15" ht="173.25">
      <c r="A88" s="11" t="s">
        <v>225</v>
      </c>
      <c r="B88" s="3" t="s">
        <v>93</v>
      </c>
      <c r="C88" s="3" t="s">
        <v>101</v>
      </c>
      <c r="D88" s="3" t="s">
        <v>84</v>
      </c>
      <c r="E88" s="3" t="s">
        <v>97</v>
      </c>
      <c r="F88" s="3" t="s">
        <v>104</v>
      </c>
      <c r="G88" s="3" t="s">
        <v>101</v>
      </c>
      <c r="H88" s="3" t="s">
        <v>116</v>
      </c>
      <c r="I88" s="3" t="s">
        <v>81</v>
      </c>
      <c r="J88" s="4">
        <v>2478207</v>
      </c>
      <c r="K88" s="4">
        <v>0</v>
      </c>
      <c r="L88" s="4">
        <f t="shared" si="5"/>
        <v>2478207</v>
      </c>
      <c r="M88" s="4">
        <v>2478207</v>
      </c>
      <c r="N88" s="4">
        <v>0</v>
      </c>
      <c r="O88" s="4">
        <f t="shared" si="3"/>
        <v>2478207</v>
      </c>
    </row>
    <row r="89" spans="1:15" ht="110.25">
      <c r="A89" s="11" t="s">
        <v>42</v>
      </c>
      <c r="B89" s="3" t="s">
        <v>93</v>
      </c>
      <c r="C89" s="3" t="s">
        <v>101</v>
      </c>
      <c r="D89" s="3" t="s">
        <v>84</v>
      </c>
      <c r="E89" s="3" t="s">
        <v>97</v>
      </c>
      <c r="F89" s="3" t="s">
        <v>104</v>
      </c>
      <c r="G89" s="3" t="s">
        <v>101</v>
      </c>
      <c r="H89" s="3" t="s">
        <v>116</v>
      </c>
      <c r="I89" s="3" t="s">
        <v>83</v>
      </c>
      <c r="J89" s="4">
        <v>153043</v>
      </c>
      <c r="K89" s="4">
        <v>0</v>
      </c>
      <c r="L89" s="4">
        <f t="shared" si="5"/>
        <v>153043</v>
      </c>
      <c r="M89" s="4">
        <v>153043</v>
      </c>
      <c r="N89" s="4">
        <v>0</v>
      </c>
      <c r="O89" s="4">
        <f t="shared" si="3"/>
        <v>153043</v>
      </c>
    </row>
    <row r="90" spans="1:15" ht="94.5">
      <c r="A90" s="11" t="s">
        <v>78</v>
      </c>
      <c r="B90" s="3" t="s">
        <v>93</v>
      </c>
      <c r="C90" s="3" t="s">
        <v>101</v>
      </c>
      <c r="D90" s="3" t="s">
        <v>84</v>
      </c>
      <c r="E90" s="3" t="s">
        <v>97</v>
      </c>
      <c r="F90" s="3" t="s">
        <v>104</v>
      </c>
      <c r="G90" s="3" t="s">
        <v>101</v>
      </c>
      <c r="H90" s="3" t="s">
        <v>116</v>
      </c>
      <c r="I90" s="3" t="s">
        <v>85</v>
      </c>
      <c r="J90" s="4">
        <v>1660</v>
      </c>
      <c r="K90" s="4">
        <v>0</v>
      </c>
      <c r="L90" s="4">
        <f t="shared" si="5"/>
        <v>1660</v>
      </c>
      <c r="M90" s="4">
        <v>1660</v>
      </c>
      <c r="N90" s="4">
        <v>0</v>
      </c>
      <c r="O90" s="4">
        <f t="shared" si="3"/>
        <v>1660</v>
      </c>
    </row>
    <row r="91" spans="1:15" ht="189" customHeight="1">
      <c r="A91" s="11" t="s">
        <v>226</v>
      </c>
      <c r="B91" s="3" t="s">
        <v>93</v>
      </c>
      <c r="C91" s="3" t="s">
        <v>101</v>
      </c>
      <c r="D91" s="3" t="s">
        <v>84</v>
      </c>
      <c r="E91" s="3" t="s">
        <v>97</v>
      </c>
      <c r="F91" s="3" t="s">
        <v>104</v>
      </c>
      <c r="G91" s="3" t="s">
        <v>101</v>
      </c>
      <c r="H91" s="3" t="s">
        <v>177</v>
      </c>
      <c r="I91" s="3" t="s">
        <v>81</v>
      </c>
      <c r="J91" s="4">
        <v>294881.41</v>
      </c>
      <c r="K91" s="4">
        <v>0</v>
      </c>
      <c r="L91" s="4">
        <f t="shared" si="5"/>
        <v>294881.41</v>
      </c>
      <c r="M91" s="4">
        <v>294881.41</v>
      </c>
      <c r="N91" s="4">
        <v>0</v>
      </c>
      <c r="O91" s="4">
        <f t="shared" si="3"/>
        <v>294881.41</v>
      </c>
    </row>
    <row r="92" spans="1:15" ht="141.75">
      <c r="A92" s="11" t="s">
        <v>43</v>
      </c>
      <c r="B92" s="3" t="s">
        <v>93</v>
      </c>
      <c r="C92" s="3" t="s">
        <v>101</v>
      </c>
      <c r="D92" s="3" t="s">
        <v>84</v>
      </c>
      <c r="E92" s="3" t="s">
        <v>97</v>
      </c>
      <c r="F92" s="3" t="s">
        <v>104</v>
      </c>
      <c r="G92" s="3" t="s">
        <v>101</v>
      </c>
      <c r="H92" s="3" t="s">
        <v>177</v>
      </c>
      <c r="I92" s="3" t="s">
        <v>83</v>
      </c>
      <c r="J92" s="4">
        <v>57200</v>
      </c>
      <c r="K92" s="4">
        <v>0</v>
      </c>
      <c r="L92" s="4">
        <f t="shared" si="5"/>
        <v>57200</v>
      </c>
      <c r="M92" s="4">
        <v>57200</v>
      </c>
      <c r="N92" s="4">
        <v>0</v>
      </c>
      <c r="O92" s="4">
        <f t="shared" si="3"/>
        <v>57200</v>
      </c>
    </row>
    <row r="93" spans="1:15" ht="80.25" customHeight="1">
      <c r="A93" s="11" t="s">
        <v>44</v>
      </c>
      <c r="B93" s="3" t="s">
        <v>93</v>
      </c>
      <c r="C93" s="3" t="s">
        <v>101</v>
      </c>
      <c r="D93" s="3" t="s">
        <v>84</v>
      </c>
      <c r="E93" s="3" t="s">
        <v>89</v>
      </c>
      <c r="F93" s="3" t="s">
        <v>104</v>
      </c>
      <c r="G93" s="3" t="s">
        <v>101</v>
      </c>
      <c r="H93" s="3" t="s">
        <v>130</v>
      </c>
      <c r="I93" s="3" t="s">
        <v>83</v>
      </c>
      <c r="J93" s="4">
        <v>6098.4</v>
      </c>
      <c r="K93" s="4">
        <v>0</v>
      </c>
      <c r="L93" s="4">
        <f t="shared" si="5"/>
        <v>6098.4</v>
      </c>
      <c r="M93" s="4">
        <v>6098.4</v>
      </c>
      <c r="N93" s="4">
        <v>0</v>
      </c>
      <c r="O93" s="4">
        <f t="shared" si="3"/>
        <v>6098.4</v>
      </c>
    </row>
    <row r="94" spans="1:15" ht="157.5">
      <c r="A94" s="11" t="s">
        <v>65</v>
      </c>
      <c r="B94" s="3" t="s">
        <v>93</v>
      </c>
      <c r="C94" s="3" t="s">
        <v>100</v>
      </c>
      <c r="D94" s="3" t="s">
        <v>30</v>
      </c>
      <c r="E94" s="3" t="s">
        <v>102</v>
      </c>
      <c r="F94" s="3" t="s">
        <v>104</v>
      </c>
      <c r="G94" s="3" t="s">
        <v>87</v>
      </c>
      <c r="H94" s="3" t="s">
        <v>157</v>
      </c>
      <c r="I94" s="3" t="s">
        <v>99</v>
      </c>
      <c r="J94" s="4">
        <v>1823248.61</v>
      </c>
      <c r="K94" s="4">
        <v>0</v>
      </c>
      <c r="L94" s="4">
        <f t="shared" si="5"/>
        <v>1823248.61</v>
      </c>
      <c r="M94" s="4">
        <v>1823248.61</v>
      </c>
      <c r="N94" s="4">
        <v>0</v>
      </c>
      <c r="O94" s="4">
        <f t="shared" si="3"/>
        <v>1823248.61</v>
      </c>
    </row>
    <row r="95" spans="1:15" ht="143.25" customHeight="1">
      <c r="A95" s="11" t="s">
        <v>212</v>
      </c>
      <c r="B95" s="3" t="s">
        <v>93</v>
      </c>
      <c r="C95" s="3" t="s">
        <v>87</v>
      </c>
      <c r="D95" s="3" t="s">
        <v>103</v>
      </c>
      <c r="E95" s="3" t="s">
        <v>102</v>
      </c>
      <c r="F95" s="3" t="s">
        <v>104</v>
      </c>
      <c r="G95" s="3" t="s">
        <v>101</v>
      </c>
      <c r="H95" s="3" t="s">
        <v>134</v>
      </c>
      <c r="I95" s="3" t="s">
        <v>81</v>
      </c>
      <c r="J95" s="4">
        <f>3991069+39060</f>
        <v>4030129</v>
      </c>
      <c r="K95" s="4">
        <v>0</v>
      </c>
      <c r="L95" s="4">
        <f t="shared" si="5"/>
        <v>4030129</v>
      </c>
      <c r="M95" s="4">
        <f>3991069+39060</f>
        <v>4030129</v>
      </c>
      <c r="N95" s="4">
        <v>0</v>
      </c>
      <c r="O95" s="4">
        <f t="shared" si="3"/>
        <v>4030129</v>
      </c>
    </row>
    <row r="96" spans="1:15" ht="78.75" customHeight="1">
      <c r="A96" s="11" t="s">
        <v>36</v>
      </c>
      <c r="B96" s="3" t="s">
        <v>93</v>
      </c>
      <c r="C96" s="3" t="s">
        <v>87</v>
      </c>
      <c r="D96" s="3" t="s">
        <v>103</v>
      </c>
      <c r="E96" s="3" t="s">
        <v>102</v>
      </c>
      <c r="F96" s="3" t="s">
        <v>104</v>
      </c>
      <c r="G96" s="3" t="s">
        <v>101</v>
      </c>
      <c r="H96" s="3" t="s">
        <v>134</v>
      </c>
      <c r="I96" s="3" t="s">
        <v>83</v>
      </c>
      <c r="J96" s="4">
        <v>1309435.5</v>
      </c>
      <c r="K96" s="4">
        <v>0</v>
      </c>
      <c r="L96" s="4">
        <f t="shared" si="5"/>
        <v>1309435.5</v>
      </c>
      <c r="M96" s="4">
        <v>1009435.5</v>
      </c>
      <c r="N96" s="4">
        <v>0</v>
      </c>
      <c r="O96" s="4">
        <f t="shared" si="3"/>
        <v>1009435.5</v>
      </c>
    </row>
    <row r="97" spans="1:15" ht="64.5" customHeight="1">
      <c r="A97" s="11" t="s">
        <v>74</v>
      </c>
      <c r="B97" s="3" t="s">
        <v>93</v>
      </c>
      <c r="C97" s="3" t="s">
        <v>87</v>
      </c>
      <c r="D97" s="3" t="s">
        <v>103</v>
      </c>
      <c r="E97" s="3" t="s">
        <v>102</v>
      </c>
      <c r="F97" s="3" t="s">
        <v>104</v>
      </c>
      <c r="G97" s="3" t="s">
        <v>101</v>
      </c>
      <c r="H97" s="3" t="s">
        <v>134</v>
      </c>
      <c r="I97" s="3" t="s">
        <v>85</v>
      </c>
      <c r="J97" s="4">
        <v>46905</v>
      </c>
      <c r="K97" s="4">
        <v>0</v>
      </c>
      <c r="L97" s="4">
        <f t="shared" si="5"/>
        <v>46905</v>
      </c>
      <c r="M97" s="4">
        <v>46905</v>
      </c>
      <c r="N97" s="4">
        <v>0</v>
      </c>
      <c r="O97" s="4">
        <f t="shared" si="3"/>
        <v>46905</v>
      </c>
    </row>
    <row r="98" spans="1:15" ht="158.25" customHeight="1">
      <c r="A98" s="11" t="s">
        <v>51</v>
      </c>
      <c r="B98" s="3" t="s">
        <v>93</v>
      </c>
      <c r="C98" s="3" t="s">
        <v>88</v>
      </c>
      <c r="D98" s="3" t="s">
        <v>101</v>
      </c>
      <c r="E98" s="3" t="s">
        <v>102</v>
      </c>
      <c r="F98" s="3" t="s">
        <v>104</v>
      </c>
      <c r="G98" s="3" t="s">
        <v>102</v>
      </c>
      <c r="H98" s="3" t="s">
        <v>150</v>
      </c>
      <c r="I98" s="3" t="s">
        <v>99</v>
      </c>
      <c r="J98" s="4">
        <v>9678569.77</v>
      </c>
      <c r="K98" s="4">
        <v>0</v>
      </c>
      <c r="L98" s="4">
        <f t="shared" si="5"/>
        <v>9678569.77</v>
      </c>
      <c r="M98" s="4">
        <v>9678569.77</v>
      </c>
      <c r="N98" s="4">
        <v>0</v>
      </c>
      <c r="O98" s="4">
        <f t="shared" si="3"/>
        <v>9678569.77</v>
      </c>
    </row>
    <row r="99" spans="1:15" ht="156.75" customHeight="1">
      <c r="A99" s="11" t="s">
        <v>52</v>
      </c>
      <c r="B99" s="3" t="s">
        <v>93</v>
      </c>
      <c r="C99" s="3" t="s">
        <v>88</v>
      </c>
      <c r="D99" s="3" t="s">
        <v>101</v>
      </c>
      <c r="E99" s="3" t="s">
        <v>102</v>
      </c>
      <c r="F99" s="3" t="s">
        <v>104</v>
      </c>
      <c r="G99" s="3" t="s">
        <v>102</v>
      </c>
      <c r="H99" s="3" t="s">
        <v>151</v>
      </c>
      <c r="I99" s="3" t="s">
        <v>99</v>
      </c>
      <c r="J99" s="4">
        <v>575145.12</v>
      </c>
      <c r="K99" s="4">
        <v>0</v>
      </c>
      <c r="L99" s="4">
        <f t="shared" si="5"/>
        <v>575145.12</v>
      </c>
      <c r="M99" s="4">
        <v>575145.12</v>
      </c>
      <c r="N99" s="4">
        <v>0</v>
      </c>
      <c r="O99" s="4">
        <f t="shared" si="3"/>
        <v>575145.12</v>
      </c>
    </row>
    <row r="100" spans="1:15" ht="176.25" customHeight="1">
      <c r="A100" s="11" t="s">
        <v>53</v>
      </c>
      <c r="B100" s="3" t="s">
        <v>93</v>
      </c>
      <c r="C100" s="3" t="s">
        <v>88</v>
      </c>
      <c r="D100" s="3" t="s">
        <v>101</v>
      </c>
      <c r="E100" s="3" t="s">
        <v>102</v>
      </c>
      <c r="F100" s="3" t="s">
        <v>104</v>
      </c>
      <c r="G100" s="3" t="s">
        <v>102</v>
      </c>
      <c r="H100" s="3" t="s">
        <v>152</v>
      </c>
      <c r="I100" s="3" t="s">
        <v>99</v>
      </c>
      <c r="J100" s="4">
        <v>2740000</v>
      </c>
      <c r="K100" s="4">
        <v>0</v>
      </c>
      <c r="L100" s="4">
        <f t="shared" si="5"/>
        <v>2740000</v>
      </c>
      <c r="M100" s="4">
        <v>270000</v>
      </c>
      <c r="N100" s="4">
        <v>0</v>
      </c>
      <c r="O100" s="4">
        <f t="shared" si="3"/>
        <v>270000</v>
      </c>
    </row>
    <row r="101" spans="1:15" ht="176.25" customHeight="1">
      <c r="A101" s="11" t="s">
        <v>54</v>
      </c>
      <c r="B101" s="3" t="s">
        <v>93</v>
      </c>
      <c r="C101" s="3" t="s">
        <v>88</v>
      </c>
      <c r="D101" s="3" t="s">
        <v>101</v>
      </c>
      <c r="E101" s="3" t="s">
        <v>102</v>
      </c>
      <c r="F101" s="3" t="s">
        <v>104</v>
      </c>
      <c r="G101" s="3" t="s">
        <v>102</v>
      </c>
      <c r="H101" s="3" t="s">
        <v>153</v>
      </c>
      <c r="I101" s="3" t="s">
        <v>99</v>
      </c>
      <c r="J101" s="4">
        <v>461589.5</v>
      </c>
      <c r="K101" s="4">
        <v>0</v>
      </c>
      <c r="L101" s="4">
        <f t="shared" si="5"/>
        <v>461589.5</v>
      </c>
      <c r="M101" s="4">
        <v>392552</v>
      </c>
      <c r="N101" s="4">
        <v>0</v>
      </c>
      <c r="O101" s="4">
        <f t="shared" si="3"/>
        <v>392552</v>
      </c>
    </row>
    <row r="102" spans="1:15" ht="171.75" customHeight="1">
      <c r="A102" s="11" t="s">
        <v>55</v>
      </c>
      <c r="B102" s="3" t="s">
        <v>93</v>
      </c>
      <c r="C102" s="3" t="s">
        <v>88</v>
      </c>
      <c r="D102" s="3" t="s">
        <v>101</v>
      </c>
      <c r="E102" s="3" t="s">
        <v>102</v>
      </c>
      <c r="F102" s="3" t="s">
        <v>104</v>
      </c>
      <c r="G102" s="3" t="s">
        <v>102</v>
      </c>
      <c r="H102" s="3" t="s">
        <v>154</v>
      </c>
      <c r="I102" s="3" t="s">
        <v>99</v>
      </c>
      <c r="J102" s="4">
        <v>1700000</v>
      </c>
      <c r="K102" s="4">
        <v>0</v>
      </c>
      <c r="L102" s="4">
        <f t="shared" si="5"/>
        <v>1700000</v>
      </c>
      <c r="M102" s="4">
        <v>1700000</v>
      </c>
      <c r="N102" s="4">
        <v>0</v>
      </c>
      <c r="O102" s="4">
        <f t="shared" si="3"/>
        <v>1700000</v>
      </c>
    </row>
    <row r="103" spans="1:15" ht="204.75">
      <c r="A103" s="11" t="s">
        <v>62</v>
      </c>
      <c r="B103" s="3" t="s">
        <v>93</v>
      </c>
      <c r="C103" s="3" t="s">
        <v>88</v>
      </c>
      <c r="D103" s="3" t="s">
        <v>101</v>
      </c>
      <c r="E103" s="3" t="s">
        <v>102</v>
      </c>
      <c r="F103" s="3" t="s">
        <v>104</v>
      </c>
      <c r="G103" s="3" t="s">
        <v>102</v>
      </c>
      <c r="H103" s="3" t="s">
        <v>138</v>
      </c>
      <c r="I103" s="3" t="s">
        <v>99</v>
      </c>
      <c r="J103" s="4">
        <v>61916.77</v>
      </c>
      <c r="K103" s="4">
        <v>0</v>
      </c>
      <c r="L103" s="4">
        <f t="shared" si="5"/>
        <v>61916.77</v>
      </c>
      <c r="M103" s="4">
        <v>61916.77</v>
      </c>
      <c r="N103" s="4">
        <v>0</v>
      </c>
      <c r="O103" s="4">
        <f t="shared" si="3"/>
        <v>61916.77</v>
      </c>
    </row>
    <row r="104" spans="1:15" ht="204.75">
      <c r="A104" s="11" t="s">
        <v>63</v>
      </c>
      <c r="B104" s="3" t="s">
        <v>93</v>
      </c>
      <c r="C104" s="3" t="s">
        <v>88</v>
      </c>
      <c r="D104" s="3" t="s">
        <v>101</v>
      </c>
      <c r="E104" s="3" t="s">
        <v>102</v>
      </c>
      <c r="F104" s="3" t="s">
        <v>104</v>
      </c>
      <c r="G104" s="3" t="s">
        <v>102</v>
      </c>
      <c r="H104" s="3" t="s">
        <v>136</v>
      </c>
      <c r="I104" s="3" t="s">
        <v>99</v>
      </c>
      <c r="J104" s="4">
        <v>13267.88</v>
      </c>
      <c r="K104" s="4">
        <v>0</v>
      </c>
      <c r="L104" s="4">
        <f t="shared" si="5"/>
        <v>13267.88</v>
      </c>
      <c r="M104" s="4">
        <v>13267.88</v>
      </c>
      <c r="N104" s="4">
        <v>0</v>
      </c>
      <c r="O104" s="4">
        <f t="shared" si="3"/>
        <v>13267.88</v>
      </c>
    </row>
    <row r="105" spans="1:15" ht="204.75">
      <c r="A105" s="11" t="s">
        <v>64</v>
      </c>
      <c r="B105" s="3" t="s">
        <v>93</v>
      </c>
      <c r="C105" s="3" t="s">
        <v>88</v>
      </c>
      <c r="D105" s="3" t="s">
        <v>101</v>
      </c>
      <c r="E105" s="3" t="s">
        <v>102</v>
      </c>
      <c r="F105" s="3" t="s">
        <v>104</v>
      </c>
      <c r="G105" s="3" t="s">
        <v>102</v>
      </c>
      <c r="H105" s="3" t="s">
        <v>137</v>
      </c>
      <c r="I105" s="3" t="s">
        <v>99</v>
      </c>
      <c r="J105" s="4">
        <v>25000</v>
      </c>
      <c r="K105" s="4">
        <v>0</v>
      </c>
      <c r="L105" s="4">
        <f t="shared" si="5"/>
        <v>25000</v>
      </c>
      <c r="M105" s="4">
        <v>25000</v>
      </c>
      <c r="N105" s="4">
        <v>0</v>
      </c>
      <c r="O105" s="4">
        <f t="shared" si="3"/>
        <v>25000</v>
      </c>
    </row>
    <row r="106" spans="1:15" ht="141.75">
      <c r="A106" s="11" t="s">
        <v>213</v>
      </c>
      <c r="B106" s="3" t="s">
        <v>93</v>
      </c>
      <c r="C106" s="3" t="s">
        <v>88</v>
      </c>
      <c r="D106" s="3" t="s">
        <v>101</v>
      </c>
      <c r="E106" s="3" t="s">
        <v>102</v>
      </c>
      <c r="F106" s="3" t="s">
        <v>104</v>
      </c>
      <c r="G106" s="3" t="s">
        <v>103</v>
      </c>
      <c r="H106" s="3" t="s">
        <v>141</v>
      </c>
      <c r="I106" s="3" t="s">
        <v>81</v>
      </c>
      <c r="J106" s="4">
        <v>1679202</v>
      </c>
      <c r="K106" s="4">
        <v>0</v>
      </c>
      <c r="L106" s="4">
        <f t="shared" si="5"/>
        <v>1679202</v>
      </c>
      <c r="M106" s="4">
        <v>1679202</v>
      </c>
      <c r="N106" s="4">
        <v>0</v>
      </c>
      <c r="O106" s="4">
        <f t="shared" si="3"/>
        <v>1679202</v>
      </c>
    </row>
    <row r="107" spans="1:15" ht="78.75">
      <c r="A107" s="11" t="s">
        <v>37</v>
      </c>
      <c r="B107" s="3" t="s">
        <v>93</v>
      </c>
      <c r="C107" s="3" t="s">
        <v>88</v>
      </c>
      <c r="D107" s="3" t="s">
        <v>101</v>
      </c>
      <c r="E107" s="3" t="s">
        <v>102</v>
      </c>
      <c r="F107" s="3" t="s">
        <v>104</v>
      </c>
      <c r="G107" s="3" t="s">
        <v>103</v>
      </c>
      <c r="H107" s="3" t="s">
        <v>141</v>
      </c>
      <c r="I107" s="3" t="s">
        <v>83</v>
      </c>
      <c r="J107" s="4">
        <f>287889+6000</f>
        <v>293889</v>
      </c>
      <c r="K107" s="4">
        <v>0</v>
      </c>
      <c r="L107" s="4">
        <f t="shared" si="5"/>
        <v>293889</v>
      </c>
      <c r="M107" s="4">
        <f>287889+6000</f>
        <v>293889</v>
      </c>
      <c r="N107" s="4">
        <v>0</v>
      </c>
      <c r="O107" s="4">
        <f t="shared" si="3"/>
        <v>293889</v>
      </c>
    </row>
    <row r="108" spans="1:15" ht="177" customHeight="1">
      <c r="A108" s="11" t="s">
        <v>60</v>
      </c>
      <c r="B108" s="3" t="s">
        <v>93</v>
      </c>
      <c r="C108" s="3" t="s">
        <v>88</v>
      </c>
      <c r="D108" s="3" t="s">
        <v>101</v>
      </c>
      <c r="E108" s="3" t="s">
        <v>102</v>
      </c>
      <c r="F108" s="3" t="s">
        <v>104</v>
      </c>
      <c r="G108" s="3" t="s">
        <v>103</v>
      </c>
      <c r="H108" s="3" t="s">
        <v>61</v>
      </c>
      <c r="I108" s="3" t="s">
        <v>83</v>
      </c>
      <c r="J108" s="4">
        <v>97806.84</v>
      </c>
      <c r="K108" s="4">
        <v>0</v>
      </c>
      <c r="L108" s="4">
        <f t="shared" si="5"/>
        <v>97806.84</v>
      </c>
      <c r="M108" s="4">
        <v>97835.11</v>
      </c>
      <c r="N108" s="4">
        <v>0</v>
      </c>
      <c r="O108" s="4">
        <f t="shared" si="3"/>
        <v>97835.11</v>
      </c>
    </row>
    <row r="109" spans="1:15" ht="283.5">
      <c r="A109" s="11" t="s">
        <v>59</v>
      </c>
      <c r="B109" s="3" t="s">
        <v>93</v>
      </c>
      <c r="C109" s="3" t="s">
        <v>88</v>
      </c>
      <c r="D109" s="3" t="s">
        <v>101</v>
      </c>
      <c r="E109" s="3" t="s">
        <v>102</v>
      </c>
      <c r="F109" s="3" t="s">
        <v>104</v>
      </c>
      <c r="G109" s="3" t="s">
        <v>103</v>
      </c>
      <c r="H109" s="3" t="s">
        <v>138</v>
      </c>
      <c r="I109" s="3" t="s">
        <v>81</v>
      </c>
      <c r="J109" s="4">
        <v>50860.2</v>
      </c>
      <c r="K109" s="4">
        <v>0</v>
      </c>
      <c r="L109" s="4">
        <f t="shared" si="5"/>
        <v>50860.2</v>
      </c>
      <c r="M109" s="4">
        <v>50860.2</v>
      </c>
      <c r="N109" s="4">
        <v>0</v>
      </c>
      <c r="O109" s="4">
        <f t="shared" si="3"/>
        <v>50860.2</v>
      </c>
    </row>
    <row r="110" spans="1:15" ht="129" customHeight="1">
      <c r="A110" s="11" t="s">
        <v>146</v>
      </c>
      <c r="B110" s="3" t="s">
        <v>93</v>
      </c>
      <c r="C110" s="3" t="s">
        <v>88</v>
      </c>
      <c r="D110" s="3" t="s">
        <v>101</v>
      </c>
      <c r="E110" s="3" t="s">
        <v>102</v>
      </c>
      <c r="F110" s="3" t="s">
        <v>104</v>
      </c>
      <c r="G110" s="3" t="s">
        <v>103</v>
      </c>
      <c r="H110" s="3" t="s">
        <v>155</v>
      </c>
      <c r="I110" s="3" t="s">
        <v>81</v>
      </c>
      <c r="J110" s="4">
        <f>2426435+752263+64500</f>
        <v>3243198</v>
      </c>
      <c r="K110" s="4">
        <v>0</v>
      </c>
      <c r="L110" s="4">
        <f t="shared" si="5"/>
        <v>3243198</v>
      </c>
      <c r="M110" s="4">
        <f>2426435+752263+64500</f>
        <v>3243198</v>
      </c>
      <c r="N110" s="4">
        <v>0</v>
      </c>
      <c r="O110" s="4">
        <f t="shared" si="3"/>
        <v>3243198</v>
      </c>
    </row>
    <row r="111" spans="1:15" ht="173.25">
      <c r="A111" s="11" t="s">
        <v>38</v>
      </c>
      <c r="B111" s="3" t="s">
        <v>93</v>
      </c>
      <c r="C111" s="3" t="s">
        <v>88</v>
      </c>
      <c r="D111" s="3" t="s">
        <v>101</v>
      </c>
      <c r="E111" s="3" t="s">
        <v>102</v>
      </c>
      <c r="F111" s="3" t="s">
        <v>104</v>
      </c>
      <c r="G111" s="3" t="s">
        <v>103</v>
      </c>
      <c r="H111" s="3" t="s">
        <v>155</v>
      </c>
      <c r="I111" s="3" t="s">
        <v>83</v>
      </c>
      <c r="J111" s="4">
        <v>1128014.77</v>
      </c>
      <c r="K111" s="4">
        <v>0</v>
      </c>
      <c r="L111" s="4">
        <f t="shared" si="5"/>
        <v>1128014.77</v>
      </c>
      <c r="M111" s="4">
        <v>1128014.77</v>
      </c>
      <c r="N111" s="4">
        <v>0</v>
      </c>
      <c r="O111" s="4">
        <f t="shared" si="3"/>
        <v>1128014.77</v>
      </c>
    </row>
    <row r="112" spans="1:15" ht="141.75" customHeight="1">
      <c r="A112" s="11" t="s">
        <v>22</v>
      </c>
      <c r="B112" s="3" t="s">
        <v>93</v>
      </c>
      <c r="C112" s="3" t="s">
        <v>88</v>
      </c>
      <c r="D112" s="3" t="s">
        <v>101</v>
      </c>
      <c r="E112" s="3" t="s">
        <v>102</v>
      </c>
      <c r="F112" s="3" t="s">
        <v>104</v>
      </c>
      <c r="G112" s="3" t="s">
        <v>103</v>
      </c>
      <c r="H112" s="3" t="s">
        <v>155</v>
      </c>
      <c r="I112" s="3" t="s">
        <v>85</v>
      </c>
      <c r="J112" s="4">
        <f>4500+3200+2000</f>
        <v>9700</v>
      </c>
      <c r="K112" s="4">
        <v>0</v>
      </c>
      <c r="L112" s="4">
        <f t="shared" si="5"/>
        <v>9700</v>
      </c>
      <c r="M112" s="4">
        <f>4500+3200+2000</f>
        <v>9700</v>
      </c>
      <c r="N112" s="4">
        <v>0</v>
      </c>
      <c r="O112" s="4">
        <f t="shared" si="3"/>
        <v>9700</v>
      </c>
    </row>
    <row r="113" spans="1:15" ht="112.5" customHeight="1">
      <c r="A113" s="12" t="s">
        <v>9</v>
      </c>
      <c r="B113" s="3" t="s">
        <v>93</v>
      </c>
      <c r="C113" s="3" t="s">
        <v>88</v>
      </c>
      <c r="D113" s="3" t="s">
        <v>101</v>
      </c>
      <c r="E113" s="3" t="s">
        <v>102</v>
      </c>
      <c r="F113" s="3" t="s">
        <v>104</v>
      </c>
      <c r="G113" s="3" t="s">
        <v>103</v>
      </c>
      <c r="H113" s="3" t="s">
        <v>8</v>
      </c>
      <c r="I113" s="3" t="s">
        <v>83</v>
      </c>
      <c r="J113" s="4">
        <v>43863.16</v>
      </c>
      <c r="K113" s="4">
        <v>0</v>
      </c>
      <c r="L113" s="4">
        <f t="shared" si="5"/>
        <v>43863.16</v>
      </c>
      <c r="M113" s="4">
        <v>43297.89</v>
      </c>
      <c r="N113" s="4">
        <v>0</v>
      </c>
      <c r="O113" s="4">
        <f t="shared" si="3"/>
        <v>43297.89</v>
      </c>
    </row>
    <row r="114" spans="1:15" ht="126">
      <c r="A114" s="11" t="s">
        <v>214</v>
      </c>
      <c r="B114" s="3" t="s">
        <v>93</v>
      </c>
      <c r="C114" s="3" t="s">
        <v>88</v>
      </c>
      <c r="D114" s="3" t="s">
        <v>101</v>
      </c>
      <c r="E114" s="3" t="s">
        <v>102</v>
      </c>
      <c r="F114" s="3" t="s">
        <v>104</v>
      </c>
      <c r="G114" s="3" t="s">
        <v>100</v>
      </c>
      <c r="H114" s="3" t="s">
        <v>142</v>
      </c>
      <c r="I114" s="3" t="s">
        <v>81</v>
      </c>
      <c r="J114" s="4">
        <v>1545611</v>
      </c>
      <c r="K114" s="4">
        <v>0</v>
      </c>
      <c r="L114" s="4">
        <f t="shared" si="5"/>
        <v>1545611</v>
      </c>
      <c r="M114" s="4">
        <v>1545611</v>
      </c>
      <c r="N114" s="4">
        <v>0</v>
      </c>
      <c r="O114" s="4">
        <f t="shared" si="3"/>
        <v>1545611</v>
      </c>
    </row>
    <row r="115" spans="1:15" ht="63">
      <c r="A115" s="11" t="s">
        <v>39</v>
      </c>
      <c r="B115" s="3" t="s">
        <v>93</v>
      </c>
      <c r="C115" s="3" t="s">
        <v>88</v>
      </c>
      <c r="D115" s="3" t="s">
        <v>101</v>
      </c>
      <c r="E115" s="3" t="s">
        <v>102</v>
      </c>
      <c r="F115" s="3" t="s">
        <v>104</v>
      </c>
      <c r="G115" s="3" t="s">
        <v>100</v>
      </c>
      <c r="H115" s="3" t="s">
        <v>142</v>
      </c>
      <c r="I115" s="3" t="s">
        <v>83</v>
      </c>
      <c r="J115" s="4">
        <v>571967</v>
      </c>
      <c r="K115" s="4">
        <v>0</v>
      </c>
      <c r="L115" s="4">
        <f t="shared" si="5"/>
        <v>571967</v>
      </c>
      <c r="M115" s="4">
        <v>421967</v>
      </c>
      <c r="N115" s="4">
        <v>0</v>
      </c>
      <c r="O115" s="4">
        <f t="shared" si="3"/>
        <v>421967</v>
      </c>
    </row>
    <row r="116" spans="1:15" ht="47.25">
      <c r="A116" s="11" t="s">
        <v>75</v>
      </c>
      <c r="B116" s="3" t="s">
        <v>93</v>
      </c>
      <c r="C116" s="3" t="s">
        <v>88</v>
      </c>
      <c r="D116" s="3" t="s">
        <v>101</v>
      </c>
      <c r="E116" s="3" t="s">
        <v>102</v>
      </c>
      <c r="F116" s="3" t="s">
        <v>104</v>
      </c>
      <c r="G116" s="3" t="s">
        <v>100</v>
      </c>
      <c r="H116" s="3" t="s">
        <v>142</v>
      </c>
      <c r="I116" s="3" t="s">
        <v>85</v>
      </c>
      <c r="J116" s="4">
        <v>28042</v>
      </c>
      <c r="K116" s="4">
        <v>0</v>
      </c>
      <c r="L116" s="4">
        <f t="shared" si="5"/>
        <v>28042</v>
      </c>
      <c r="M116" s="4">
        <v>28042</v>
      </c>
      <c r="N116" s="4">
        <v>0</v>
      </c>
      <c r="O116" s="4">
        <f t="shared" si="3"/>
        <v>28042</v>
      </c>
    </row>
    <row r="117" spans="1:15" ht="141" customHeight="1">
      <c r="A117" s="11" t="s">
        <v>40</v>
      </c>
      <c r="B117" s="3" t="s">
        <v>93</v>
      </c>
      <c r="C117" s="3" t="s">
        <v>88</v>
      </c>
      <c r="D117" s="3" t="s">
        <v>101</v>
      </c>
      <c r="E117" s="3" t="s">
        <v>102</v>
      </c>
      <c r="F117" s="3" t="s">
        <v>104</v>
      </c>
      <c r="G117" s="3" t="s">
        <v>86</v>
      </c>
      <c r="H117" s="3" t="s">
        <v>156</v>
      </c>
      <c r="I117" s="3" t="s">
        <v>83</v>
      </c>
      <c r="J117" s="4">
        <v>78000</v>
      </c>
      <c r="K117" s="4">
        <v>0</v>
      </c>
      <c r="L117" s="4">
        <f t="shared" si="5"/>
        <v>78000</v>
      </c>
      <c r="M117" s="4">
        <v>78000</v>
      </c>
      <c r="N117" s="4">
        <v>0</v>
      </c>
      <c r="O117" s="4">
        <f t="shared" si="3"/>
        <v>78000</v>
      </c>
    </row>
    <row r="118" spans="1:15" ht="94.5">
      <c r="A118" s="11" t="s">
        <v>48</v>
      </c>
      <c r="B118" s="3" t="s">
        <v>93</v>
      </c>
      <c r="C118" s="3" t="s">
        <v>89</v>
      </c>
      <c r="D118" s="3" t="s">
        <v>101</v>
      </c>
      <c r="E118" s="3" t="s">
        <v>88</v>
      </c>
      <c r="F118" s="3" t="s">
        <v>104</v>
      </c>
      <c r="G118" s="3" t="s">
        <v>103</v>
      </c>
      <c r="H118" s="3" t="s">
        <v>176</v>
      </c>
      <c r="I118" s="3" t="s">
        <v>90</v>
      </c>
      <c r="J118" s="4">
        <v>278600</v>
      </c>
      <c r="K118" s="4">
        <v>0</v>
      </c>
      <c r="L118" s="4">
        <f t="shared" si="5"/>
        <v>278600</v>
      </c>
      <c r="M118" s="4">
        <v>278600</v>
      </c>
      <c r="N118" s="4">
        <v>0</v>
      </c>
      <c r="O118" s="4">
        <f t="shared" si="3"/>
        <v>278600</v>
      </c>
    </row>
    <row r="119" spans="1:15" ht="78.75">
      <c r="A119" s="11" t="s">
        <v>24</v>
      </c>
      <c r="B119" s="3" t="s">
        <v>93</v>
      </c>
      <c r="C119" s="3" t="s">
        <v>89</v>
      </c>
      <c r="D119" s="3" t="s">
        <v>103</v>
      </c>
      <c r="E119" s="3" t="s">
        <v>25</v>
      </c>
      <c r="F119" s="3" t="s">
        <v>104</v>
      </c>
      <c r="G119" s="3" t="s">
        <v>101</v>
      </c>
      <c r="H119" s="3" t="s">
        <v>26</v>
      </c>
      <c r="I119" s="3" t="s">
        <v>90</v>
      </c>
      <c r="J119" s="4">
        <v>26000</v>
      </c>
      <c r="K119" s="4">
        <v>0</v>
      </c>
      <c r="L119" s="4">
        <f t="shared" si="5"/>
        <v>26000</v>
      </c>
      <c r="M119" s="4">
        <v>26000</v>
      </c>
      <c r="N119" s="4">
        <v>0</v>
      </c>
      <c r="O119" s="4">
        <f t="shared" si="3"/>
        <v>26000</v>
      </c>
    </row>
    <row r="120" spans="1:15" ht="126">
      <c r="A120" s="11" t="s">
        <v>29</v>
      </c>
      <c r="B120" s="3" t="s">
        <v>93</v>
      </c>
      <c r="C120" s="3" t="s">
        <v>89</v>
      </c>
      <c r="D120" s="3" t="s">
        <v>103</v>
      </c>
      <c r="E120" s="3" t="s">
        <v>27</v>
      </c>
      <c r="F120" s="3" t="s">
        <v>104</v>
      </c>
      <c r="G120" s="3" t="s">
        <v>101</v>
      </c>
      <c r="H120" s="3" t="s">
        <v>28</v>
      </c>
      <c r="I120" s="3" t="s">
        <v>90</v>
      </c>
      <c r="J120" s="4">
        <v>92000</v>
      </c>
      <c r="K120" s="4">
        <v>0</v>
      </c>
      <c r="L120" s="4">
        <f t="shared" si="5"/>
        <v>92000</v>
      </c>
      <c r="M120" s="4">
        <v>92000</v>
      </c>
      <c r="N120" s="4">
        <v>0</v>
      </c>
      <c r="O120" s="4">
        <f t="shared" si="3"/>
        <v>92000</v>
      </c>
    </row>
    <row r="121" spans="1:15" ht="110.25">
      <c r="A121" s="11" t="s">
        <v>49</v>
      </c>
      <c r="B121" s="3" t="s">
        <v>93</v>
      </c>
      <c r="C121" s="3" t="s">
        <v>89</v>
      </c>
      <c r="D121" s="3" t="s">
        <v>100</v>
      </c>
      <c r="E121" s="3" t="s">
        <v>144</v>
      </c>
      <c r="F121" s="3" t="s">
        <v>104</v>
      </c>
      <c r="G121" s="3" t="s">
        <v>101</v>
      </c>
      <c r="H121" s="3" t="s">
        <v>127</v>
      </c>
      <c r="I121" s="3" t="s">
        <v>117</v>
      </c>
      <c r="J121" s="4">
        <v>1416333.6</v>
      </c>
      <c r="K121" s="4">
        <v>0</v>
      </c>
      <c r="L121" s="4">
        <f t="shared" si="5"/>
        <v>1416333.6</v>
      </c>
      <c r="M121" s="4">
        <v>1416333.6</v>
      </c>
      <c r="N121" s="4">
        <v>0</v>
      </c>
      <c r="O121" s="4">
        <f t="shared" si="3"/>
        <v>1416333.6</v>
      </c>
    </row>
    <row r="122" spans="1:15" s="9" customFormat="1" ht="15.75">
      <c r="A122" s="15" t="s">
        <v>189</v>
      </c>
      <c r="B122" s="16"/>
      <c r="C122" s="16"/>
      <c r="D122" s="16"/>
      <c r="E122" s="16"/>
      <c r="F122" s="16"/>
      <c r="G122" s="16"/>
      <c r="H122" s="16"/>
      <c r="I122" s="16"/>
      <c r="J122" s="17">
        <f aca="true" t="shared" si="6" ref="J122:O122">J6+J8+J18+J53+J61+J68</f>
        <v>201856180.87000003</v>
      </c>
      <c r="K122" s="17">
        <f t="shared" si="6"/>
        <v>0</v>
      </c>
      <c r="L122" s="17">
        <f t="shared" si="6"/>
        <v>201856180.87000003</v>
      </c>
      <c r="M122" s="17">
        <f t="shared" si="6"/>
        <v>189445791.45999998</v>
      </c>
      <c r="N122" s="17">
        <f t="shared" si="6"/>
        <v>0</v>
      </c>
      <c r="O122" s="17">
        <f t="shared" si="6"/>
        <v>189445791.45999998</v>
      </c>
    </row>
    <row r="124" spans="10:15" ht="12.75" hidden="1">
      <c r="J124" s="7">
        <v>199312694.88</v>
      </c>
      <c r="K124" s="7"/>
      <c r="L124" s="7"/>
      <c r="M124" s="7">
        <v>199559194.88</v>
      </c>
      <c r="N124" s="7"/>
      <c r="O124" s="7"/>
    </row>
    <row r="125" ht="12.75" hidden="1"/>
    <row r="126" spans="10:15" ht="12.75" hidden="1">
      <c r="J126" s="7"/>
      <c r="K126" s="7"/>
      <c r="L126" s="7"/>
      <c r="M126" s="7"/>
      <c r="N126" s="7"/>
      <c r="O126" s="7"/>
    </row>
    <row r="127" spans="10:15" ht="12.75" hidden="1">
      <c r="J127" s="7">
        <f>J124-J122</f>
        <v>-2543485.9900000393</v>
      </c>
      <c r="K127" s="7"/>
      <c r="L127" s="7"/>
      <c r="M127" s="7">
        <f>M124-M122</f>
        <v>10113403.420000017</v>
      </c>
      <c r="N127" s="7"/>
      <c r="O127" s="7"/>
    </row>
    <row r="128" spans="12:15" ht="0.75" customHeight="1">
      <c r="L128" s="7">
        <v>168212366.73</v>
      </c>
      <c r="M128" s="7"/>
      <c r="N128" s="7"/>
      <c r="O128" s="7">
        <v>157190836.99</v>
      </c>
    </row>
    <row r="129" spans="12:15" ht="12.75" hidden="1">
      <c r="L129" s="7">
        <f>L122-L128</f>
        <v>33643814.140000045</v>
      </c>
      <c r="M129" s="7">
        <f>M122-M128</f>
        <v>189445791.45999998</v>
      </c>
      <c r="N129" s="7">
        <f>N122-N128</f>
        <v>0</v>
      </c>
      <c r="O129" s="7">
        <f>O122-O128</f>
        <v>32254954.46999997</v>
      </c>
    </row>
    <row r="131" spans="10:13" ht="12.75">
      <c r="J131" s="7"/>
      <c r="K131" s="7"/>
      <c r="L131" s="7"/>
      <c r="M131" s="7"/>
    </row>
  </sheetData>
  <sheetProtection/>
  <autoFilter ref="A5:O122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2022-11-22T13:27:45Z</cp:lastPrinted>
  <dcterms:created xsi:type="dcterms:W3CDTF">2013-10-30T08:55:37Z</dcterms:created>
  <dcterms:modified xsi:type="dcterms:W3CDTF">2022-11-22T13:27:48Z</dcterms:modified>
  <cp:category/>
  <cp:version/>
  <cp:contentType/>
  <cp:contentStatus/>
</cp:coreProperties>
</file>